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DOM\"/>
    </mc:Choice>
  </mc:AlternateContent>
  <xr:revisionPtr revIDLastSave="0" documentId="13_ncr:1_{2EF01EF0-F32B-4D35-86E2-58310F93704C}" xr6:coauthVersionLast="47" xr6:coauthVersionMax="47" xr10:uidLastSave="{00000000-0000-0000-0000-000000000000}"/>
  <bookViews>
    <workbookView xWindow="-120" yWindow="-120" windowWidth="29040" windowHeight="15840" firstSheet="3" activeTab="7" xr2:uid="{00000000-000D-0000-FFFF-FFFF00000000}"/>
  </bookViews>
  <sheets>
    <sheet name="SAŽETAK-HRK" sheetId="1" r:id="rId1"/>
    <sheet name="SAŽETAK-EUR" sheetId="8" r:id="rId2"/>
    <sheet name="Račun prihoda i rashoda-EUR" sheetId="9" r:id="rId3"/>
    <sheet name="Prihodi i rashodi po izvorima" sheetId="15" r:id="rId4"/>
    <sheet name="Rashodi prema funkcijskoj kl." sheetId="13" r:id="rId5"/>
    <sheet name="Račun financiranja" sheetId="14" r:id="rId6"/>
    <sheet name="Račun financiranja po izvorima" sheetId="16" r:id="rId7"/>
    <sheet name="POSEBNI DIO" sheetId="11" r:id="rId8"/>
  </sheets>
  <definedNames>
    <definedName name="_xlnm.Print_Area" localSheetId="7">'POSEBNI DIO'!$A$1:$I$33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1" l="1"/>
  <c r="I20" i="11"/>
  <c r="H16" i="11"/>
  <c r="H15" i="11" s="1"/>
  <c r="H9" i="11"/>
  <c r="G16" i="11"/>
  <c r="F20" i="11"/>
  <c r="F16" i="11"/>
  <c r="E16" i="11"/>
  <c r="H20" i="11"/>
  <c r="G20" i="11"/>
  <c r="E20" i="11"/>
  <c r="I29" i="11"/>
  <c r="I28" i="11" s="1"/>
  <c r="H29" i="11"/>
  <c r="H28" i="11" s="1"/>
  <c r="G29" i="11"/>
  <c r="G28" i="11" s="1"/>
  <c r="F29" i="11"/>
  <c r="F28" i="11" s="1"/>
  <c r="E29" i="11"/>
  <c r="E28" i="11" s="1"/>
  <c r="I25" i="11"/>
  <c r="H25" i="11"/>
  <c r="G25" i="11"/>
  <c r="F25" i="11"/>
  <c r="E25" i="11"/>
  <c r="I10" i="11"/>
  <c r="I9" i="11" s="1"/>
  <c r="H10" i="11"/>
  <c r="G10" i="11"/>
  <c r="G9" i="11" s="1"/>
  <c r="F10" i="11"/>
  <c r="F9" i="11" s="1"/>
  <c r="E10" i="11"/>
  <c r="E9" i="11" s="1"/>
  <c r="E15" i="11" l="1"/>
  <c r="F15" i="11"/>
  <c r="E14" i="11"/>
  <c r="I15" i="11"/>
  <c r="I14" i="11" s="1"/>
  <c r="G15" i="11"/>
  <c r="G14" i="11" s="1"/>
  <c r="F8" i="11"/>
  <c r="E8" i="11"/>
  <c r="I8" i="11"/>
  <c r="H14" i="11"/>
  <c r="H8" i="11"/>
  <c r="F14" i="11"/>
  <c r="G8" i="11"/>
  <c r="J11" i="8" l="1"/>
  <c r="J8" i="8"/>
  <c r="J14" i="8" s="1"/>
  <c r="I11" i="8"/>
  <c r="I8" i="8"/>
  <c r="I14" i="8" s="1"/>
  <c r="H11" i="8"/>
  <c r="H8" i="8"/>
  <c r="H14" i="8" s="1"/>
  <c r="G11" i="8"/>
  <c r="G8" i="8"/>
  <c r="G14" i="8" s="1"/>
  <c r="F8" i="8"/>
  <c r="F11" i="8"/>
  <c r="F22" i="15"/>
  <c r="E22" i="15"/>
  <c r="D22" i="15"/>
  <c r="C22" i="15"/>
  <c r="B22" i="15"/>
  <c r="F10" i="15"/>
  <c r="E10" i="15"/>
  <c r="D10" i="15"/>
  <c r="C10" i="15"/>
  <c r="B10" i="15"/>
  <c r="F12" i="13"/>
  <c r="F10" i="13"/>
  <c r="E12" i="13"/>
  <c r="E10" i="13"/>
  <c r="D12" i="13"/>
  <c r="D10" i="13"/>
  <c r="C12" i="13"/>
  <c r="C10" i="13"/>
  <c r="B12" i="13"/>
  <c r="B10" i="13"/>
  <c r="E21" i="9"/>
  <c r="I82" i="9"/>
  <c r="I81" i="9" s="1"/>
  <c r="H82" i="9"/>
  <c r="H81" i="9" s="1"/>
  <c r="H76" i="9"/>
  <c r="I26" i="9"/>
  <c r="I21" i="9"/>
  <c r="H21" i="9"/>
  <c r="F26" i="9"/>
  <c r="G26" i="9"/>
  <c r="H26" i="9"/>
  <c r="G21" i="9"/>
  <c r="J28" i="8"/>
  <c r="I28" i="8"/>
  <c r="H28" i="8"/>
  <c r="G28" i="8"/>
  <c r="F14" i="8" l="1"/>
  <c r="J29" i="8"/>
  <c r="F32" i="11"/>
  <c r="F31" i="11" s="1"/>
  <c r="F6" i="11" s="1"/>
  <c r="G32" i="11"/>
  <c r="G31" i="11" s="1"/>
  <c r="G6" i="11" s="1"/>
  <c r="H32" i="11"/>
  <c r="H31" i="11" s="1"/>
  <c r="H6" i="11" s="1"/>
  <c r="I32" i="11"/>
  <c r="I31" i="11" s="1"/>
  <c r="I6" i="11" s="1"/>
  <c r="E32" i="11"/>
  <c r="E31" i="11" s="1"/>
  <c r="E6" i="11" s="1"/>
  <c r="F41" i="9"/>
  <c r="G41" i="9"/>
  <c r="H41" i="9"/>
  <c r="I41" i="9"/>
  <c r="F39" i="9"/>
  <c r="G39" i="9"/>
  <c r="H39" i="9"/>
  <c r="I39" i="9"/>
  <c r="F11" i="9"/>
  <c r="G11" i="9"/>
  <c r="H11" i="9"/>
  <c r="I11" i="9"/>
  <c r="E41" i="9"/>
  <c r="E39" i="9"/>
  <c r="E26" i="9"/>
  <c r="E11" i="9"/>
  <c r="G77" i="9" l="1"/>
  <c r="G76" i="9" s="1"/>
  <c r="H14" i="9"/>
  <c r="H10" i="9" s="1"/>
  <c r="H29" i="9" s="1"/>
  <c r="I77" i="9"/>
  <c r="I76" i="9" s="1"/>
  <c r="F14" i="9"/>
  <c r="I14" i="9"/>
  <c r="F18" i="9"/>
  <c r="E14" i="9"/>
  <c r="F21" i="9"/>
  <c r="I47" i="9"/>
  <c r="H37" i="9"/>
  <c r="H36" i="9" s="1"/>
  <c r="I18" i="9"/>
  <c r="I37" i="9"/>
  <c r="I36" i="9" s="1"/>
  <c r="E51" i="9"/>
  <c r="H77" i="9"/>
  <c r="E68" i="9"/>
  <c r="G14" i="9"/>
  <c r="F47" i="9"/>
  <c r="E58" i="9"/>
  <c r="I51" i="9"/>
  <c r="F68" i="9"/>
  <c r="G37" i="9"/>
  <c r="G36" i="9" s="1"/>
  <c r="E47" i="9"/>
  <c r="H51" i="9"/>
  <c r="E18" i="9"/>
  <c r="E29" i="9" s="1"/>
  <c r="G58" i="9"/>
  <c r="G68" i="9"/>
  <c r="H83" i="9"/>
  <c r="F51" i="9"/>
  <c r="F83" i="9"/>
  <c r="F82" i="9" s="1"/>
  <c r="F81" i="9" s="1"/>
  <c r="I58" i="9"/>
  <c r="F37" i="9"/>
  <c r="F36" i="9" s="1"/>
  <c r="E77" i="9"/>
  <c r="E76" i="9" s="1"/>
  <c r="H47" i="9"/>
  <c r="G47" i="9"/>
  <c r="H58" i="9"/>
  <c r="E37" i="9"/>
  <c r="E36" i="9" s="1"/>
  <c r="I68" i="9"/>
  <c r="F58" i="9"/>
  <c r="F77" i="9"/>
  <c r="F76" i="9" s="1"/>
  <c r="G83" i="9"/>
  <c r="G82" i="9" s="1"/>
  <c r="G51" i="9"/>
  <c r="H68" i="9"/>
  <c r="E83" i="9"/>
  <c r="E82" i="9" s="1"/>
  <c r="E81" i="9" s="1"/>
  <c r="G18" i="9"/>
  <c r="H18" i="9"/>
  <c r="E10" i="9" l="1"/>
  <c r="I46" i="9"/>
  <c r="I35" i="9" s="1"/>
  <c r="I86" i="9" s="1"/>
  <c r="I87" i="9" s="1"/>
  <c r="G46" i="9"/>
  <c r="G35" i="9"/>
  <c r="G86" i="9" s="1"/>
  <c r="H46" i="9"/>
  <c r="H35" i="9" s="1"/>
  <c r="H86" i="9" s="1"/>
  <c r="H87" i="9" s="1"/>
  <c r="F10" i="9"/>
  <c r="F29" i="9"/>
  <c r="I10" i="9"/>
  <c r="I29" i="9" s="1"/>
  <c r="G29" i="9"/>
  <c r="G10" i="9"/>
  <c r="E46" i="9"/>
  <c r="E35" i="9" s="1"/>
  <c r="E86" i="9" s="1"/>
  <c r="E87" i="9" s="1"/>
  <c r="F46" i="9"/>
  <c r="F35" i="9" s="1"/>
  <c r="F86" i="9" s="1"/>
  <c r="F87" i="9" s="1"/>
  <c r="G87" i="9" l="1"/>
  <c r="G11" i="1" l="1"/>
  <c r="H11" i="1"/>
  <c r="I11" i="1"/>
  <c r="J11" i="1"/>
  <c r="G8" i="1"/>
  <c r="G14" i="1" s="1"/>
  <c r="H8" i="1"/>
  <c r="I8" i="1"/>
  <c r="J8" i="1"/>
  <c r="F11" i="1"/>
  <c r="F8" i="1"/>
  <c r="F14" i="1" l="1"/>
  <c r="H14" i="1"/>
  <c r="J14" i="1"/>
  <c r="I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504_ST5</author>
  </authors>
  <commentList>
    <comment ref="F38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60.000+2.501.931+4.427.069+338.500</t>
        </r>
      </text>
    </comment>
    <comment ref="G38" authorId="0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225.000+6.470.000</t>
        </r>
      </text>
    </comment>
    <comment ref="F40" authorId="0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3.000+500.000+7.500</t>
        </r>
      </text>
    </comment>
    <comment ref="G40" authorId="0" shapeId="0" xr:uid="{00000000-0006-0000-0200-000004000000}">
      <text>
        <r>
          <rPr>
            <b/>
            <sz val="9"/>
            <color indexed="81"/>
            <rFont val="Segoe UI"/>
            <family val="2"/>
            <charset val="238"/>
          </rPr>
          <t>15.000+450.000</t>
        </r>
      </text>
    </comment>
    <comment ref="F42" authorId="0" shapeId="0" xr:uid="{00000000-0006-0000-0200-000005000000}">
      <text>
        <r>
          <rPr>
            <b/>
            <sz val="9"/>
            <color indexed="81"/>
            <rFont val="Segoe UI"/>
            <family val="2"/>
            <charset val="238"/>
          </rPr>
          <t>12.000+495.000+876.000+66.000</t>
        </r>
      </text>
    </comment>
    <comment ref="G42" authorId="0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40.000+1.180.000</t>
        </r>
      </text>
    </comment>
    <comment ref="G53" authorId="0" shapeId="0" xr:uid="{00000000-0006-0000-0200-000007000000}">
      <text>
        <r>
          <rPr>
            <b/>
            <sz val="9"/>
            <color indexed="81"/>
            <rFont val="Segoe UI"/>
            <family val="2"/>
            <charset val="238"/>
          </rPr>
          <t>100.000+1.800.000</t>
        </r>
      </text>
    </comment>
    <comment ref="F54" authorId="0" shapeId="0" xr:uid="{00000000-0006-0000-0200-000008000000}">
      <text>
        <r>
          <rPr>
            <b/>
            <sz val="9"/>
            <color indexed="81"/>
            <rFont val="Segoe UI"/>
            <family val="2"/>
            <charset val="238"/>
          </rPr>
          <t>1.182.000+40.000</t>
        </r>
      </text>
    </comment>
    <comment ref="F60" authorId="0" shapeId="0" xr:uid="{00000000-0006-0000-0200-000009000000}">
      <text>
        <r>
          <rPr>
            <b/>
            <sz val="9"/>
            <color indexed="81"/>
            <rFont val="Segoe UI"/>
            <family val="2"/>
            <charset val="238"/>
          </rPr>
          <t>380.000+100.000+15.000</t>
        </r>
      </text>
    </comment>
    <comment ref="G60" authorId="0" shapeId="0" xr:uid="{00000000-0006-0000-0200-00000A000000}">
      <text>
        <r>
          <rPr>
            <b/>
            <sz val="9"/>
            <color indexed="81"/>
            <rFont val="Segoe UI"/>
            <family val="2"/>
            <charset val="238"/>
          </rPr>
          <t>380.000+100.000</t>
        </r>
      </text>
    </comment>
    <comment ref="F84" authorId="0" shapeId="0" xr:uid="{00000000-0006-0000-0200-00000B000000}">
      <text>
        <r>
          <rPr>
            <b/>
            <sz val="9"/>
            <color indexed="81"/>
            <rFont val="Segoe UI"/>
            <family val="2"/>
            <charset val="238"/>
          </rPr>
          <t>42.000+100.000+50.000+50.000</t>
        </r>
      </text>
    </comment>
  </commentList>
</comments>
</file>

<file path=xl/sharedStrings.xml><?xml version="1.0" encoding="utf-8"?>
<sst xmlns="http://schemas.openxmlformats.org/spreadsheetml/2006/main" count="291" uniqueCount="167">
  <si>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</si>
  <si>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</si>
  <si>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</si>
  <si>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</si>
  <si>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</si>
  <si>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</si>
  <si>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</si>
  <si>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</si>
  <si>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</si>
  <si>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</si>
  <si>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</si>
  <si>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</si>
  <si>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</si>
  <si>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</si>
  <si>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</si>
  <si>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</si>
  <si>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</si>
  <si>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</si>
  <si>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</si>
  <si>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</si>
  <si>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</si>
  <si>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</si>
  <si>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</si>
  <si>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</si>
  <si>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</si>
  <si>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</si>
  <si>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</si>
  <si>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</si>
  <si>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</si>
  <si>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</si>
  <si>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</si>
  <si>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</si>
  <si>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</si>
  <si>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</si>
  <si>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</si>
  <si>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</si>
  <si>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</si>
  <si>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</si>
  <si>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</si>
  <si>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</si>
  <si>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</si>
  <si>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</si>
  <si>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</si>
  <si>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</si>
  <si>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</si>
  <si>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</si>
  <si>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</si>
  <si>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Ostale pomoći</t>
  </si>
  <si>
    <t>Rashodi za nabavu proizvedene dugotrajne imovine</t>
  </si>
  <si>
    <t>C) PRENESENI VIŠAK ILI PRENESENI MANJAK I VIŠEGODIŠNJI PLAN URAVNOTEŽENJA</t>
  </si>
  <si>
    <t>Naziv</t>
  </si>
  <si>
    <t>Plaće za redovan rad</t>
  </si>
  <si>
    <t>Ostali rahodi za zaposlene</t>
  </si>
  <si>
    <t>Doprinosi za obvezno zdravstveno osiguranje</t>
  </si>
  <si>
    <t>Službena putovanja</t>
  </si>
  <si>
    <t>Naknade za prijevoz</t>
  </si>
  <si>
    <t>Stručno usavršavanje zaposlenika</t>
  </si>
  <si>
    <t>Uredski materijal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</si>
  <si>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</si>
  <si>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</si>
  <si>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</si>
  <si>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</si>
  <si>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</si>
  <si>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</si>
  <si>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</si>
  <si>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</si>
  <si>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</si>
  <si>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</si>
  <si>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</si>
  <si>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</si>
  <si>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</si>
  <si>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</si>
  <si>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</si>
  <si>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</si>
  <si>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Rashodi za materijal i energiju</t>
  </si>
  <si>
    <t>Rashodi za usluge</t>
  </si>
  <si>
    <t xml:space="preserve">Ostali nespomenuti rashodi </t>
  </si>
  <si>
    <t>Pristojbe i naknade</t>
  </si>
  <si>
    <t>Naknade troškova zaposlenima</t>
  </si>
  <si>
    <t>Financijski rashodi</t>
  </si>
  <si>
    <t>Ostali financijski rashodi</t>
  </si>
  <si>
    <t>Bankarske usluge</t>
  </si>
  <si>
    <t>Zatezne kamate</t>
  </si>
  <si>
    <t>Uređaji, strojevi i oprema za ostale namjene</t>
  </si>
  <si>
    <t>Postrojenja i oprema</t>
  </si>
  <si>
    <t>Vlastiti i ostali prihodi</t>
  </si>
  <si>
    <t>UKUPNI RASHODI (provjera I.F.)</t>
  </si>
  <si>
    <t>Prihodi od upravnih i administrativnih pristojbi, pristojbi po posebnim propisima i naknada</t>
  </si>
  <si>
    <t>prihodi iz nadležnog proračuna i od HZZO-a temeljem ugovornihobveza</t>
  </si>
  <si>
    <t>Prihodi od prodaje proizvoda i robe</t>
  </si>
  <si>
    <t>Izvor financiranja 11</t>
  </si>
  <si>
    <t>Plaće (bruto)</t>
  </si>
  <si>
    <t>Ostali rashodi za zaposlene</t>
  </si>
  <si>
    <t>Doprinosi na plaće</t>
  </si>
  <si>
    <t>Naziv izvora financiranja: Opći prihodi i primici</t>
  </si>
  <si>
    <t>Izvor financiranja 31</t>
  </si>
  <si>
    <t>Naziv izvora financiranja: Vlastiti i ostali prihodi</t>
  </si>
  <si>
    <t>Izvor financiranja 52</t>
  </si>
  <si>
    <t>UKUPNI PRIHODI</t>
  </si>
  <si>
    <t>Ostali prihodi</t>
  </si>
  <si>
    <t>l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</si>
  <si>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11"/>
        <color indexed="8"/>
        <rFont val="Arial"/>
        <family val="2"/>
        <charset val="238"/>
      </rPr>
      <t>u kunama i u eurima</t>
    </r>
    <r>
      <rPr>
        <b/>
        <i/>
        <sz val="11"/>
        <color indexed="8"/>
        <rFont val="Arial"/>
        <family val="2"/>
        <charset val="238"/>
      </rPr>
      <t>.</t>
    </r>
  </si>
  <si>
    <t>FINANCIJSKI PLAN DOMA ZA STARIJE I NEMOĆNE OSOBE ČAKOVEC 
ZA 2023. I PROJEKCIJA ZA 2024. I 2025. GODINU</t>
  </si>
  <si>
    <t>KN</t>
  </si>
  <si>
    <t>EUR</t>
  </si>
  <si>
    <t>FINANCIJSKI PLAN DOMA ZA STARIJE I NEMOĆNE OSOBE ŠANDROVAC
ZA 2024. I PROJEKCIJA ZA 2025. I 2026. GODINU</t>
  </si>
  <si>
    <t>Izvršenje 2022.*</t>
  </si>
  <si>
    <t>Proračun za 2024.</t>
  </si>
  <si>
    <t>Projekcija 
za 2026.</t>
  </si>
  <si>
    <t>6 PRIHODI POSLOVANJA</t>
  </si>
  <si>
    <t>7 PRIHODI OD PRODAJE NEFINANCIJSKE IMOVINE</t>
  </si>
  <si>
    <t>3 RASHODI  POSLOVANJA</t>
  </si>
  <si>
    <t>4 RASHODI ZA NABAVU NEFINANCIJSKE IMOVINE</t>
  </si>
  <si>
    <t>Plan 2023.</t>
  </si>
  <si>
    <t>8 PRIMICI OD FINANCIJSKE IMOVINE I ZADUŽIVANJA</t>
  </si>
  <si>
    <t>5 IZDACI ZA FINANCIJSKU IMOVINU I OTPLATE ZAJMOVA</t>
  </si>
  <si>
    <t>Izvršenje 2022.</t>
  </si>
  <si>
    <t>Projekcija proračuna
za 2025.</t>
  </si>
  <si>
    <t>Projekcija proračuna
za 2026.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</si>
  <si>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</si>
  <si>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</si>
  <si>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</si>
  <si>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* Napomena: Iznosi u stupcima Izvršenje 2022. preračunavaju se iz kuna u eure prema fiksnom tečaju konverzije (1 EUR=7,53450 kuna) i po pravilima za preračunavanje i zaokruživanje.</t>
  </si>
  <si>
    <t>PRIHODI POSLOVANJA PREMA EKONOMSKOJ KLASIFIKACIJI</t>
  </si>
  <si>
    <t>Plan za 2024.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</si>
  <si>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</si>
  <si>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</si>
  <si>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</si>
  <si>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</si>
  <si>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</si>
  <si>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5 Pomoći</t>
  </si>
  <si>
    <t xml:space="preserve">  52 Ostale pomoći</t>
  </si>
  <si>
    <t>RASHODI POSLOVANJA PREMA IZVORIMA FINANCIRANJA</t>
  </si>
  <si>
    <t>3 Vlastiti prihodi</t>
  </si>
  <si>
    <t xml:space="preserve">  31 Vlastiti prihodi</t>
  </si>
  <si>
    <t>B. RAČUN FINANCIRANJA PREMA EKONOMSKOJ KLASIFIKACIJI</t>
  </si>
  <si>
    <t>PRIMICI UKUPNO</t>
  </si>
  <si>
    <t>IZDACI UKUPNO</t>
  </si>
  <si>
    <t>B. RAČUN FINANCIRANJA PREMA IZVORIMA FINANCIRANJA</t>
  </si>
  <si>
    <t>8 Namjenski primici od zaduživanja</t>
  </si>
  <si>
    <t xml:space="preserve">  81 Namjenski primici od zaduživanja</t>
  </si>
  <si>
    <t>FINANCIJSKI PLAN DOMA ZA STARIJE I NEMOĆNE OSOBE ŠANDROVAC
ZA 2024. I PROJEKCIJA ZA 2025. I 2026. GODINU
ZA 2024. I PROJEKCIJA ZA 2025. I 2026. GODINU</t>
  </si>
  <si>
    <t xml:space="preserve">
FINANCIJSKI PLAN DOMA ZA STARIJE I NEMOĆNE OSOBE ŠANDROVAC
ZA 2024. I PROJEKCIJA ZA 2025. I 2026. GODINU</t>
  </si>
  <si>
    <t>Tekuće pomoći proračunskim korisnicima iz proračuna koji im nije nadležan</t>
  </si>
  <si>
    <t>Prihodi od smještaja korisnika</t>
  </si>
  <si>
    <t>Ostali nespomenuti prihodi</t>
  </si>
  <si>
    <t>Prihodi iz nadležnog proračuna za financiranje rashoda poslovanja</t>
  </si>
  <si>
    <t>Prihodi iz nadležnog proračuna za financiranje rashoda za nabavu nefinancijske imovine</t>
  </si>
  <si>
    <t>Prihodi od HZZO-a (refundacija plaće)</t>
  </si>
  <si>
    <t>Ostali prihodi (topli obrok)</t>
  </si>
  <si>
    <t>Naknada za rad predstavničkih tijela UV</t>
  </si>
  <si>
    <t>10 Socijalna zaštita</t>
  </si>
  <si>
    <t>102 Starost</t>
  </si>
  <si>
    <t>3 Vlastiti i ostali prihodi</t>
  </si>
  <si>
    <t xml:space="preserve"> 31 Vlastiti i ostali prihodi</t>
  </si>
  <si>
    <t>Plan 2024.</t>
  </si>
  <si>
    <t>Projekcija 2025.</t>
  </si>
  <si>
    <t>Projekcija 2026.</t>
  </si>
  <si>
    <t>Aktivnost A000001</t>
  </si>
  <si>
    <t>Rashodi za nabavu prouzvedene dugotrajne imovine</t>
  </si>
  <si>
    <t>Naziv izvora financiranja: Ostale pomoći</t>
  </si>
  <si>
    <t>NAZIV PROGRAMA: DJELATNOST DOMA ZA STARIJE I NEMOĆNE OSOBE</t>
  </si>
  <si>
    <t>NAZIV AKTIVNOSTI: Redovna djelatnost Doma za starije i nemoćne osobe</t>
  </si>
  <si>
    <t>Predsjednik Upravnog vijeća: Stjepan Kos, mag.oec.</t>
  </si>
  <si>
    <t>Aktivnost A000002</t>
  </si>
  <si>
    <t>PROGRAM 1</t>
  </si>
  <si>
    <t>NAZIV AKTIVNOSTI: Nabava nefinacijske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</si>
</sst>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13" fillId="2" borderId="4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right"/>
    </xf>
    <xf numFmtId="0" fontId="14" fillId="5" borderId="3" xfId="0" applyFont="1" applyFill="1" applyBorder="1" applyAlignment="1">
      <alignment horizontal="left" vertical="center" wrapText="1"/>
    </xf>
    <xf numFmtId="3" fontId="12" fillId="5" borderId="4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left" vertical="center" wrapText="1" indent="1"/>
    </xf>
    <xf numFmtId="0" fontId="13" fillId="2" borderId="2" xfId="0" applyFont="1" applyFill="1" applyBorder="1" applyAlignment="1">
      <alignment horizontal="left" vertical="center" wrapText="1" indent="1"/>
    </xf>
    <xf numFmtId="0" fontId="13" fillId="2" borderId="4" xfId="0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5" borderId="3" xfId="0" quotePrefix="1" applyFont="1" applyFill="1" applyBorder="1" applyAlignment="1">
      <alignment horizontal="left" vertical="center"/>
    </xf>
    <xf numFmtId="0" fontId="15" fillId="2" borderId="3" xfId="0" quotePrefix="1" applyFont="1" applyFill="1" applyBorder="1" applyAlignment="1">
      <alignment horizontal="left" vertical="center"/>
    </xf>
    <xf numFmtId="0" fontId="14" fillId="3" borderId="3" xfId="0" quotePrefix="1" applyFont="1" applyFill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/>
    </xf>
    <xf numFmtId="3" fontId="12" fillId="5" borderId="3" xfId="0" applyNumberFormat="1" applyFont="1" applyFill="1" applyBorder="1" applyAlignment="1">
      <alignment horizontal="right"/>
    </xf>
    <xf numFmtId="0" fontId="14" fillId="7" borderId="3" xfId="0" quotePrefix="1" applyFont="1" applyFill="1" applyBorder="1" applyAlignment="1">
      <alignment horizontal="left" vertical="center"/>
    </xf>
    <xf numFmtId="3" fontId="12" fillId="7" borderId="4" xfId="0" applyNumberFormat="1" applyFont="1" applyFill="1" applyBorder="1" applyAlignment="1">
      <alignment horizontal="right"/>
    </xf>
    <xf numFmtId="3" fontId="12" fillId="7" borderId="3" xfId="0" applyNumberFormat="1" applyFont="1" applyFill="1" applyBorder="1" applyAlignment="1">
      <alignment horizontal="right"/>
    </xf>
    <xf numFmtId="0" fontId="15" fillId="2" borderId="6" xfId="0" quotePrefix="1" applyFont="1" applyFill="1" applyBorder="1" applyAlignment="1">
      <alignment horizontal="left" vertical="center"/>
    </xf>
    <xf numFmtId="3" fontId="13" fillId="2" borderId="7" xfId="0" applyNumberFormat="1" applyFont="1" applyFill="1" applyBorder="1" applyAlignment="1">
      <alignment horizontal="right"/>
    </xf>
    <xf numFmtId="3" fontId="13" fillId="2" borderId="6" xfId="0" applyNumberFormat="1" applyFont="1" applyFill="1" applyBorder="1" applyAlignment="1">
      <alignment horizontal="right"/>
    </xf>
    <xf numFmtId="0" fontId="15" fillId="2" borderId="6" xfId="0" applyFont="1" applyFill="1" applyBorder="1" applyAlignment="1">
      <alignment horizontal="left" vertical="center" wrapText="1"/>
    </xf>
    <xf numFmtId="3" fontId="1" fillId="0" borderId="3" xfId="0" applyNumberFormat="1" applyFont="1" applyBorder="1"/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center" wrapText="1"/>
    </xf>
    <xf numFmtId="3" fontId="12" fillId="6" borderId="4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8" fillId="2" borderId="8" xfId="0" quotePrefix="1" applyFont="1" applyFill="1" applyBorder="1" applyAlignment="1">
      <alignment horizontal="left" vertical="center"/>
    </xf>
    <xf numFmtId="3" fontId="16" fillId="2" borderId="8" xfId="0" applyNumberFormat="1" applyFont="1" applyFill="1" applyBorder="1" applyAlignment="1">
      <alignment horizontal="right"/>
    </xf>
    <xf numFmtId="0" fontId="19" fillId="3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/>
    </xf>
    <xf numFmtId="0" fontId="14" fillId="2" borderId="3" xfId="0" quotePrefix="1" applyFont="1" applyFill="1" applyBorder="1" applyAlignment="1">
      <alignment horizontal="left" vertical="center"/>
    </xf>
    <xf numFmtId="0" fontId="14" fillId="3" borderId="3" xfId="0" quotePrefix="1" applyFont="1" applyFill="1" applyBorder="1" applyAlignment="1">
      <alignment horizontal="left" vertical="center" wrapText="1"/>
    </xf>
    <xf numFmtId="0" fontId="18" fillId="2" borderId="17" xfId="0" quotePrefix="1" applyFont="1" applyFill="1" applyBorder="1" applyAlignment="1">
      <alignment horizontal="left" vertical="center"/>
    </xf>
    <xf numFmtId="0" fontId="15" fillId="2" borderId="17" xfId="0" quotePrefix="1" applyFont="1" applyFill="1" applyBorder="1" applyAlignment="1">
      <alignment horizontal="left" vertical="center"/>
    </xf>
    <xf numFmtId="3" fontId="16" fillId="2" borderId="9" xfId="0" applyNumberFormat="1" applyFont="1" applyFill="1" applyBorder="1" applyAlignment="1">
      <alignment horizontal="right"/>
    </xf>
    <xf numFmtId="0" fontId="18" fillId="2" borderId="6" xfId="0" quotePrefix="1" applyFont="1" applyFill="1" applyBorder="1" applyAlignment="1">
      <alignment horizontal="left" vertical="center"/>
    </xf>
    <xf numFmtId="0" fontId="19" fillId="3" borderId="3" xfId="0" quotePrefix="1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 wrapText="1"/>
    </xf>
    <xf numFmtId="0" fontId="18" fillId="2" borderId="6" xfId="0" quotePrefix="1" applyFont="1" applyFill="1" applyBorder="1" applyAlignment="1">
      <alignment horizontal="left" vertical="center" wrapText="1"/>
    </xf>
    <xf numFmtId="0" fontId="18" fillId="2" borderId="8" xfId="0" quotePrefix="1" applyFont="1" applyFill="1" applyBorder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right"/>
    </xf>
    <xf numFmtId="0" fontId="14" fillId="2" borderId="6" xfId="0" applyFont="1" applyFill="1" applyBorder="1" applyAlignment="1">
      <alignment horizontal="left" vertical="center" wrapText="1"/>
    </xf>
    <xf numFmtId="0" fontId="15" fillId="2" borderId="8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/>
    </xf>
    <xf numFmtId="0" fontId="19" fillId="7" borderId="3" xfId="0" quotePrefix="1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vertical="center" wrapText="1"/>
    </xf>
    <xf numFmtId="3" fontId="13" fillId="6" borderId="4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vertical="center" wrapText="1"/>
    </xf>
    <xf numFmtId="3" fontId="12" fillId="3" borderId="3" xfId="0" applyNumberFormat="1" applyFont="1" applyFill="1" applyBorder="1" applyAlignment="1">
      <alignment horizontal="right" wrapText="1"/>
    </xf>
    <xf numFmtId="0" fontId="14" fillId="5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vertical="center" wrapText="1"/>
    </xf>
    <xf numFmtId="3" fontId="0" fillId="0" borderId="0" xfId="0" applyNumberForma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12" fillId="0" borderId="1" xfId="0" quotePrefix="1" applyFont="1" applyBorder="1" applyAlignment="1">
      <alignment horizontal="left" wrapText="1"/>
    </xf>
    <xf numFmtId="0" fontId="12" fillId="0" borderId="2" xfId="0" quotePrefix="1" applyFont="1" applyBorder="1" applyAlignment="1">
      <alignment horizontal="left" wrapText="1"/>
    </xf>
    <xf numFmtId="0" fontId="12" fillId="0" borderId="2" xfId="0" quotePrefix="1" applyFont="1" applyBorder="1" applyAlignment="1">
      <alignment horizontal="center" wrapText="1"/>
    </xf>
    <xf numFmtId="0" fontId="12" fillId="0" borderId="2" xfId="0" quotePrefix="1" applyFont="1" applyBorder="1" applyAlignment="1">
      <alignment horizontal="left"/>
    </xf>
    <xf numFmtId="0" fontId="12" fillId="2" borderId="3" xfId="0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/>
    </xf>
    <xf numFmtId="0" fontId="14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0" xfId="0" quotePrefix="1" applyFont="1" applyAlignment="1">
      <alignment horizontal="center" vertical="center" wrapText="1"/>
    </xf>
    <xf numFmtId="3" fontId="12" fillId="4" borderId="1" xfId="0" quotePrefix="1" applyNumberFormat="1" applyFont="1" applyFill="1" applyBorder="1" applyAlignment="1">
      <alignment horizontal="right"/>
    </xf>
    <xf numFmtId="3" fontId="12" fillId="4" borderId="3" xfId="0" applyNumberFormat="1" applyFont="1" applyFill="1" applyBorder="1" applyAlignment="1">
      <alignment horizontal="right" wrapText="1"/>
    </xf>
    <xf numFmtId="3" fontId="12" fillId="3" borderId="1" xfId="0" quotePrefix="1" applyNumberFormat="1" applyFont="1" applyFill="1" applyBorder="1" applyAlignment="1">
      <alignment horizontal="right"/>
    </xf>
    <xf numFmtId="0" fontId="14" fillId="0" borderId="0" xfId="0" quotePrefix="1" applyFont="1" applyAlignment="1">
      <alignment horizontal="left" wrapText="1"/>
    </xf>
    <xf numFmtId="0" fontId="15" fillId="0" borderId="0" xfId="0" applyFont="1" applyAlignment="1">
      <alignment wrapText="1"/>
    </xf>
    <xf numFmtId="3" fontId="12" fillId="0" borderId="0" xfId="0" applyNumberFormat="1" applyFont="1" applyAlignment="1">
      <alignment horizontal="right"/>
    </xf>
    <xf numFmtId="3" fontId="13" fillId="0" borderId="3" xfId="0" applyNumberFormat="1" applyFont="1" applyBorder="1" applyAlignment="1">
      <alignment horizontal="right"/>
    </xf>
    <xf numFmtId="0" fontId="10" fillId="0" borderId="0" xfId="0" applyFont="1"/>
    <xf numFmtId="0" fontId="5" fillId="0" borderId="1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3" fontId="8" fillId="4" borderId="1" xfId="0" quotePrefix="1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3" fontId="8" fillId="3" borderId="1" xfId="0" quotePrefix="1" applyNumberFormat="1" applyFont="1" applyFill="1" applyBorder="1" applyAlignment="1">
      <alignment horizontal="right"/>
    </xf>
    <xf numFmtId="3" fontId="8" fillId="3" borderId="3" xfId="0" quotePrefix="1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3" fontId="13" fillId="2" borderId="18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 wrapText="1" indent="1"/>
    </xf>
    <xf numFmtId="0" fontId="12" fillId="3" borderId="4" xfId="0" applyFont="1" applyFill="1" applyBorder="1" applyAlignment="1">
      <alignment horizontal="left" vertical="center" wrapText="1" indent="1"/>
    </xf>
    <xf numFmtId="0" fontId="13" fillId="6" borderId="10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4" fillId="8" borderId="7" xfId="0" applyNumberFormat="1" applyFont="1" applyFill="1" applyBorder="1" applyAlignment="1">
      <alignment horizontal="right"/>
    </xf>
    <xf numFmtId="3" fontId="24" fillId="8" borderId="19" xfId="0" applyNumberFormat="1" applyFont="1" applyFill="1" applyBorder="1" applyAlignment="1">
      <alignment horizontal="right"/>
    </xf>
    <xf numFmtId="3" fontId="25" fillId="2" borderId="16" xfId="0" applyNumberFormat="1" applyFont="1" applyFill="1" applyBorder="1" applyAlignment="1">
      <alignment horizontal="right"/>
    </xf>
    <xf numFmtId="3" fontId="25" fillId="2" borderId="20" xfId="0" applyNumberFormat="1" applyFont="1" applyFill="1" applyBorder="1" applyAlignment="1">
      <alignment horizontal="right"/>
    </xf>
    <xf numFmtId="3" fontId="24" fillId="6" borderId="10" xfId="0" applyNumberFormat="1" applyFont="1" applyFill="1" applyBorder="1" applyAlignment="1">
      <alignment horizontal="right"/>
    </xf>
    <xf numFmtId="3" fontId="24" fillId="6" borderId="21" xfId="0" applyNumberFormat="1" applyFont="1" applyFill="1" applyBorder="1" applyAlignment="1">
      <alignment horizontal="right"/>
    </xf>
    <xf numFmtId="3" fontId="2" fillId="3" borderId="4" xfId="0" applyNumberFormat="1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right"/>
    </xf>
    <xf numFmtId="3" fontId="24" fillId="2" borderId="4" xfId="0" applyNumberFormat="1" applyFont="1" applyFill="1" applyBorder="1" applyAlignment="1">
      <alignment horizontal="right"/>
    </xf>
    <xf numFmtId="3" fontId="24" fillId="2" borderId="3" xfId="0" applyNumberFormat="1" applyFont="1" applyFill="1" applyBorder="1" applyAlignment="1">
      <alignment horizontal="right"/>
    </xf>
    <xf numFmtId="0" fontId="13" fillId="6" borderId="1" xfId="0" applyFont="1" applyFill="1" applyBorder="1" applyAlignment="1">
      <alignment horizontal="left" vertical="center" wrapText="1" indent="1"/>
    </xf>
    <xf numFmtId="0" fontId="13" fillId="6" borderId="2" xfId="0" applyFont="1" applyFill="1" applyBorder="1" applyAlignment="1">
      <alignment horizontal="left" vertical="center" wrapText="1" indent="1"/>
    </xf>
    <xf numFmtId="0" fontId="13" fillId="6" borderId="4" xfId="0" applyFont="1" applyFill="1" applyBorder="1" applyAlignment="1">
      <alignment horizontal="left" vertical="center" wrapText="1" indent="1"/>
    </xf>
    <xf numFmtId="0" fontId="15" fillId="6" borderId="3" xfId="0" quotePrefix="1" applyFont="1" applyFill="1" applyBorder="1" applyAlignment="1">
      <alignment horizontal="left" vertical="center"/>
    </xf>
    <xf numFmtId="3" fontId="24" fillId="6" borderId="4" xfId="0" applyNumberFormat="1" applyFont="1" applyFill="1" applyBorder="1" applyAlignment="1">
      <alignment horizontal="right"/>
    </xf>
    <xf numFmtId="3" fontId="24" fillId="6" borderId="3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left" vertical="center" wrapText="1" indent="1"/>
    </xf>
    <xf numFmtId="0" fontId="13" fillId="3" borderId="2" xfId="0" applyFont="1" applyFill="1" applyBorder="1" applyAlignment="1">
      <alignment horizontal="left" vertical="center" wrapText="1" indent="1"/>
    </xf>
    <xf numFmtId="0" fontId="13" fillId="3" borderId="4" xfId="0" applyFont="1" applyFill="1" applyBorder="1" applyAlignment="1">
      <alignment horizontal="left" vertical="center" wrapText="1" indent="1"/>
    </xf>
    <xf numFmtId="0" fontId="15" fillId="3" borderId="3" xfId="0" quotePrefix="1" applyFont="1" applyFill="1" applyBorder="1" applyAlignment="1">
      <alignment horizontal="left" vertical="center"/>
    </xf>
    <xf numFmtId="3" fontId="24" fillId="3" borderId="4" xfId="0" applyNumberFormat="1" applyFont="1" applyFill="1" applyBorder="1" applyAlignment="1">
      <alignment horizontal="right"/>
    </xf>
    <xf numFmtId="3" fontId="24" fillId="3" borderId="3" xfId="0" applyNumberFormat="1" applyFont="1" applyFill="1" applyBorder="1" applyAlignment="1">
      <alignment horizontal="right"/>
    </xf>
    <xf numFmtId="0" fontId="17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1" xfId="0" quotePrefix="1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3" borderId="1" xfId="0" quotePrefix="1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vertical="center" wrapText="1"/>
    </xf>
    <xf numFmtId="0" fontId="14" fillId="0" borderId="1" xfId="0" quotePrefix="1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vertical="center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4" fillId="2" borderId="3" xfId="0" quotePrefix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 wrapText="1" indent="1"/>
    </xf>
    <xf numFmtId="0" fontId="12" fillId="3" borderId="4" xfId="0" applyFont="1" applyFill="1" applyBorder="1" applyAlignment="1">
      <alignment horizontal="left" vertical="center" wrapText="1" inden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8" borderId="11" xfId="0" applyFont="1" applyFill="1" applyBorder="1" applyAlignment="1">
      <alignment horizontal="left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view="pageBreakPreview" zoomScale="90" zoomScaleNormal="100" zoomScaleSheetLayoutView="90" workbookViewId="0">
      <selection activeCell="F26" sqref="F26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0" t="s">
        <v>102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18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160" t="s">
        <v>30</v>
      </c>
      <c r="B3" s="160"/>
      <c r="C3" s="160"/>
      <c r="D3" s="160"/>
      <c r="E3" s="160"/>
      <c r="F3" s="160"/>
      <c r="G3" s="160"/>
      <c r="H3" s="160"/>
      <c r="I3" s="177"/>
      <c r="J3" s="177"/>
    </row>
    <row r="4" spans="1:10" x14ac:dyDescent="0.25">
      <c r="A4" s="77"/>
      <c r="B4" s="77"/>
      <c r="C4" s="77"/>
      <c r="D4" s="77"/>
      <c r="E4" s="77"/>
      <c r="F4" s="77"/>
      <c r="G4" s="77"/>
      <c r="H4" s="77"/>
      <c r="I4" s="78"/>
      <c r="J4" s="78"/>
    </row>
    <row r="5" spans="1:10" ht="18" customHeight="1" x14ac:dyDescent="0.25">
      <c r="A5" s="160" t="s">
        <v>36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0" x14ac:dyDescent="0.25">
      <c r="A6" s="79"/>
      <c r="B6" s="80"/>
      <c r="C6" s="80"/>
      <c r="D6" s="80"/>
      <c r="E6" s="81"/>
      <c r="F6" s="3"/>
      <c r="G6" s="3"/>
      <c r="H6" s="3"/>
      <c r="I6" s="3"/>
      <c r="J6" s="82" t="s">
        <v>103</v>
      </c>
    </row>
    <row r="7" spans="1:10" ht="30" x14ac:dyDescent="0.25">
      <c r="A7" s="83"/>
      <c r="B7" s="84"/>
      <c r="C7" s="84"/>
      <c r="D7" s="85"/>
      <c r="E7" s="86"/>
      <c r="F7" s="87" t="s">
        <v>38</v>
      </c>
      <c r="G7" s="87" t="s">
        <v>39</v>
      </c>
      <c r="H7" s="87" t="s">
        <v>43</v>
      </c>
      <c r="I7" s="87" t="s">
        <v>44</v>
      </c>
      <c r="J7" s="87" t="s">
        <v>45</v>
      </c>
    </row>
    <row r="8" spans="1:10" x14ac:dyDescent="0.25">
      <c r="A8" s="178" t="s">
        <v>0</v>
      </c>
      <c r="B8" s="174"/>
      <c r="C8" s="174"/>
      <c r="D8" s="174"/>
      <c r="E8" s="179"/>
      <c r="F8" s="32">
        <f>SUM(F9:F10)</f>
        <v>14371817</v>
      </c>
      <c r="G8" s="32">
        <f t="shared" ref="G8:J8" si="0">SUM(G9:G10)</f>
        <v>15034000</v>
      </c>
      <c r="H8" s="32">
        <f t="shared" si="0"/>
        <v>15745000</v>
      </c>
      <c r="I8" s="32">
        <f t="shared" si="0"/>
        <v>16115000</v>
      </c>
      <c r="J8" s="32">
        <f t="shared" si="0"/>
        <v>16115000</v>
      </c>
    </row>
    <row r="9" spans="1:10" x14ac:dyDescent="0.25">
      <c r="A9" s="170" t="s">
        <v>1</v>
      </c>
      <c r="B9" s="163"/>
      <c r="C9" s="163"/>
      <c r="D9" s="163"/>
      <c r="E9" s="176"/>
      <c r="F9" s="100">
        <v>14371817</v>
      </c>
      <c r="G9" s="100">
        <v>15034000</v>
      </c>
      <c r="H9" s="100">
        <v>15745000</v>
      </c>
      <c r="I9" s="100">
        <v>16115000</v>
      </c>
      <c r="J9" s="100">
        <v>16115000</v>
      </c>
    </row>
    <row r="10" spans="1:10" x14ac:dyDescent="0.25">
      <c r="A10" s="175" t="s">
        <v>2</v>
      </c>
      <c r="B10" s="176"/>
      <c r="C10" s="176"/>
      <c r="D10" s="176"/>
      <c r="E10" s="176"/>
      <c r="F10" s="100"/>
      <c r="G10" s="100">
        <v>0</v>
      </c>
      <c r="H10" s="100"/>
      <c r="I10" s="100"/>
      <c r="J10" s="100"/>
    </row>
    <row r="11" spans="1:10" x14ac:dyDescent="0.25">
      <c r="A11" s="89" t="s">
        <v>3</v>
      </c>
      <c r="B11" s="90"/>
      <c r="C11" s="90"/>
      <c r="D11" s="90"/>
      <c r="E11" s="90"/>
      <c r="F11" s="32">
        <f>SUM(F12:F13)</f>
        <v>14533066</v>
      </c>
      <c r="G11" s="32">
        <f t="shared" ref="G11:J11" si="1">SUM(G12:G13)</f>
        <v>15084000</v>
      </c>
      <c r="H11" s="32">
        <f t="shared" si="1"/>
        <v>15945000</v>
      </c>
      <c r="I11" s="32">
        <f t="shared" si="1"/>
        <v>16115000</v>
      </c>
      <c r="J11" s="32">
        <f t="shared" si="1"/>
        <v>16115000</v>
      </c>
    </row>
    <row r="12" spans="1:10" x14ac:dyDescent="0.25">
      <c r="A12" s="162" t="s">
        <v>4</v>
      </c>
      <c r="B12" s="163"/>
      <c r="C12" s="163"/>
      <c r="D12" s="163"/>
      <c r="E12" s="163"/>
      <c r="F12" s="100">
        <v>14533066</v>
      </c>
      <c r="G12" s="100">
        <v>14842000</v>
      </c>
      <c r="H12" s="100">
        <v>15500000</v>
      </c>
      <c r="I12" s="100">
        <v>15765000</v>
      </c>
      <c r="J12" s="100">
        <v>15765000</v>
      </c>
    </row>
    <row r="13" spans="1:10" x14ac:dyDescent="0.25">
      <c r="A13" s="175" t="s">
        <v>5</v>
      </c>
      <c r="B13" s="176"/>
      <c r="C13" s="176"/>
      <c r="D13" s="176"/>
      <c r="E13" s="176"/>
      <c r="F13" s="100"/>
      <c r="G13" s="100">
        <v>242000</v>
      </c>
      <c r="H13" s="100">
        <v>445000</v>
      </c>
      <c r="I13" s="100">
        <v>350000</v>
      </c>
      <c r="J13" s="100">
        <v>350000</v>
      </c>
    </row>
    <row r="14" spans="1:10" x14ac:dyDescent="0.25">
      <c r="A14" s="173" t="s">
        <v>6</v>
      </c>
      <c r="B14" s="174"/>
      <c r="C14" s="174"/>
      <c r="D14" s="174"/>
      <c r="E14" s="174"/>
      <c r="F14" s="32">
        <f>F8-F11</f>
        <v>-161249</v>
      </c>
      <c r="G14" s="32">
        <f>G8-G11</f>
        <v>-50000</v>
      </c>
      <c r="H14" s="32">
        <f t="shared" ref="H14:J14" si="2">H8-H11</f>
        <v>-200000</v>
      </c>
      <c r="I14" s="32">
        <f t="shared" si="2"/>
        <v>0</v>
      </c>
      <c r="J14" s="32">
        <f t="shared" si="2"/>
        <v>0</v>
      </c>
    </row>
    <row r="15" spans="1:10" x14ac:dyDescent="0.25">
      <c r="A15" s="77"/>
      <c r="B15" s="91"/>
      <c r="C15" s="91"/>
      <c r="D15" s="91"/>
      <c r="E15" s="91"/>
      <c r="F15" s="91"/>
      <c r="G15" s="91"/>
      <c r="H15" s="92"/>
      <c r="I15" s="92"/>
      <c r="J15" s="92"/>
    </row>
    <row r="16" spans="1:10" ht="18" customHeight="1" x14ac:dyDescent="0.25">
      <c r="A16" s="160" t="s">
        <v>37</v>
      </c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0" x14ac:dyDescent="0.25">
      <c r="A17" s="77"/>
      <c r="B17" s="91"/>
      <c r="C17" s="91"/>
      <c r="D17" s="91"/>
      <c r="E17" s="91"/>
      <c r="F17" s="91"/>
      <c r="G17" s="91"/>
      <c r="H17" s="92"/>
      <c r="I17" s="92"/>
      <c r="J17" s="92"/>
    </row>
    <row r="18" spans="1:10" ht="30" x14ac:dyDescent="0.25">
      <c r="A18" s="83"/>
      <c r="B18" s="84"/>
      <c r="C18" s="84"/>
      <c r="D18" s="85"/>
      <c r="E18" s="86"/>
      <c r="F18" s="87" t="s">
        <v>12</v>
      </c>
      <c r="G18" s="87" t="s">
        <v>13</v>
      </c>
      <c r="H18" s="87" t="s">
        <v>43</v>
      </c>
      <c r="I18" s="87" t="s">
        <v>44</v>
      </c>
      <c r="J18" s="87" t="s">
        <v>45</v>
      </c>
    </row>
    <row r="19" spans="1:10" ht="15.75" customHeight="1" x14ac:dyDescent="0.25">
      <c r="A19" s="170" t="s">
        <v>8</v>
      </c>
      <c r="B19" s="171"/>
      <c r="C19" s="171"/>
      <c r="D19" s="171"/>
      <c r="E19" s="172"/>
      <c r="F19" s="88"/>
      <c r="G19" s="88"/>
      <c r="H19" s="88"/>
      <c r="I19" s="88"/>
      <c r="J19" s="88"/>
    </row>
    <row r="20" spans="1:10" x14ac:dyDescent="0.25">
      <c r="A20" s="170" t="s">
        <v>9</v>
      </c>
      <c r="B20" s="163"/>
      <c r="C20" s="163"/>
      <c r="D20" s="163"/>
      <c r="E20" s="163"/>
      <c r="F20" s="88"/>
      <c r="G20" s="88"/>
      <c r="H20" s="88"/>
      <c r="I20" s="88"/>
      <c r="J20" s="88"/>
    </row>
    <row r="21" spans="1:10" x14ac:dyDescent="0.25">
      <c r="A21" s="173" t="s">
        <v>10</v>
      </c>
      <c r="B21" s="174"/>
      <c r="C21" s="174"/>
      <c r="D21" s="174"/>
      <c r="E21" s="174"/>
      <c r="F21" s="32">
        <v>0</v>
      </c>
      <c r="G21" s="32">
        <v>0</v>
      </c>
      <c r="H21" s="32">
        <v>0</v>
      </c>
      <c r="I21" s="32">
        <v>0</v>
      </c>
      <c r="J21" s="32">
        <v>0</v>
      </c>
    </row>
    <row r="22" spans="1:10" x14ac:dyDescent="0.25">
      <c r="A22" s="93"/>
      <c r="B22" s="91"/>
      <c r="C22" s="91"/>
      <c r="D22" s="91"/>
      <c r="E22" s="91"/>
      <c r="F22" s="91"/>
      <c r="G22" s="91"/>
      <c r="H22" s="92"/>
      <c r="I22" s="92"/>
      <c r="J22" s="92"/>
    </row>
    <row r="23" spans="1:10" ht="18" customHeight="1" x14ac:dyDescent="0.25">
      <c r="A23" s="160" t="s">
        <v>49</v>
      </c>
      <c r="B23" s="161"/>
      <c r="C23" s="161"/>
      <c r="D23" s="161"/>
      <c r="E23" s="161"/>
      <c r="F23" s="161"/>
      <c r="G23" s="161"/>
      <c r="H23" s="161"/>
      <c r="I23" s="161"/>
      <c r="J23" s="161"/>
    </row>
    <row r="24" spans="1:10" x14ac:dyDescent="0.25">
      <c r="A24" s="93"/>
      <c r="B24" s="91"/>
      <c r="C24" s="91"/>
      <c r="D24" s="91"/>
      <c r="E24" s="91"/>
      <c r="F24" s="91"/>
      <c r="G24" s="91"/>
      <c r="H24" s="92"/>
      <c r="I24" s="92"/>
      <c r="J24" s="92"/>
    </row>
    <row r="25" spans="1:10" ht="30" x14ac:dyDescent="0.25">
      <c r="A25" s="83"/>
      <c r="B25" s="84"/>
      <c r="C25" s="84"/>
      <c r="D25" s="85"/>
      <c r="E25" s="86"/>
      <c r="F25" s="87" t="s">
        <v>12</v>
      </c>
      <c r="G25" s="87" t="s">
        <v>13</v>
      </c>
      <c r="H25" s="87" t="s">
        <v>43</v>
      </c>
      <c r="I25" s="87" t="s">
        <v>44</v>
      </c>
      <c r="J25" s="87" t="s">
        <v>45</v>
      </c>
    </row>
    <row r="26" spans="1:10" x14ac:dyDescent="0.25">
      <c r="A26" s="164" t="s">
        <v>40</v>
      </c>
      <c r="B26" s="165"/>
      <c r="C26" s="165"/>
      <c r="D26" s="165"/>
      <c r="E26" s="166"/>
      <c r="F26" s="94">
        <v>497351</v>
      </c>
      <c r="G26" s="94">
        <v>50000</v>
      </c>
      <c r="H26" s="94">
        <v>200000</v>
      </c>
      <c r="I26" s="94"/>
      <c r="J26" s="95"/>
    </row>
    <row r="27" spans="1:10" ht="30" customHeight="1" x14ac:dyDescent="0.25">
      <c r="A27" s="167" t="s">
        <v>7</v>
      </c>
      <c r="B27" s="168"/>
      <c r="C27" s="168"/>
      <c r="D27" s="168"/>
      <c r="E27" s="169"/>
      <c r="F27" s="96">
        <v>-161249</v>
      </c>
      <c r="G27" s="96">
        <v>50000</v>
      </c>
      <c r="H27" s="96">
        <v>200000</v>
      </c>
      <c r="I27" s="96"/>
      <c r="J27" s="70"/>
    </row>
    <row r="28" spans="1:10" x14ac:dyDescent="0.25">
      <c r="F28" s="76"/>
    </row>
    <row r="30" spans="1:10" x14ac:dyDescent="0.25">
      <c r="A30" s="162" t="s">
        <v>11</v>
      </c>
      <c r="B30" s="163"/>
      <c r="C30" s="163"/>
      <c r="D30" s="163"/>
      <c r="E30" s="163"/>
      <c r="F30" s="88">
        <v>0</v>
      </c>
      <c r="G30" s="88">
        <v>0</v>
      </c>
      <c r="H30" s="88">
        <v>0</v>
      </c>
      <c r="I30" s="88">
        <v>0</v>
      </c>
      <c r="J30" s="88">
        <v>0</v>
      </c>
    </row>
    <row r="31" spans="1:10" ht="11.25" customHeight="1" x14ac:dyDescent="0.25">
      <c r="A31" s="97"/>
      <c r="B31" s="98"/>
      <c r="C31" s="98"/>
      <c r="D31" s="98"/>
      <c r="E31" s="98"/>
      <c r="F31" s="99"/>
      <c r="G31" s="99"/>
      <c r="H31" s="99"/>
      <c r="I31" s="99"/>
      <c r="J31" s="99"/>
    </row>
    <row r="32" spans="1:10" ht="29.25" customHeight="1" x14ac:dyDescent="0.25">
      <c r="A32" s="158" t="s">
        <v>101</v>
      </c>
      <c r="B32" s="159"/>
      <c r="C32" s="159"/>
      <c r="D32" s="159"/>
      <c r="E32" s="159"/>
      <c r="F32" s="159"/>
      <c r="G32" s="159"/>
      <c r="H32" s="159"/>
      <c r="I32" s="159"/>
      <c r="J32" s="159"/>
    </row>
    <row r="33" spans="1:10" ht="8.25" customHeight="1" x14ac:dyDescent="0.25"/>
    <row r="34" spans="1:10" x14ac:dyDescent="0.25">
      <c r="A34" s="158" t="s">
        <v>41</v>
      </c>
      <c r="B34" s="159"/>
      <c r="C34" s="159"/>
      <c r="D34" s="159"/>
      <c r="E34" s="159"/>
      <c r="F34" s="159"/>
      <c r="G34" s="159"/>
      <c r="H34" s="159"/>
      <c r="I34" s="159"/>
      <c r="J34" s="159"/>
    </row>
    <row r="35" spans="1:10" ht="8.25" customHeight="1" x14ac:dyDescent="0.25"/>
    <row r="36" spans="1:10" ht="29.25" customHeight="1" x14ac:dyDescent="0.25">
      <c r="A36" s="158" t="s">
        <v>42</v>
      </c>
      <c r="B36" s="159"/>
      <c r="C36" s="159"/>
      <c r="D36" s="159"/>
      <c r="E36" s="159"/>
      <c r="F36" s="159"/>
      <c r="G36" s="159"/>
      <c r="H36" s="159"/>
      <c r="I36" s="159"/>
      <c r="J36" s="159"/>
    </row>
  </sheetData>
  <mergeCells count="20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view="pageBreakPreview" topLeftCell="A7" zoomScaleNormal="100" zoomScaleSheetLayoutView="100" workbookViewId="0">
      <selection activeCell="N29" sqref="N2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0" t="s">
        <v>105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18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160" t="s">
        <v>30</v>
      </c>
      <c r="B3" s="160"/>
      <c r="C3" s="160"/>
      <c r="D3" s="160"/>
      <c r="E3" s="160"/>
      <c r="F3" s="160"/>
      <c r="G3" s="160"/>
      <c r="H3" s="160"/>
      <c r="I3" s="177"/>
      <c r="J3" s="177"/>
    </row>
    <row r="4" spans="1:10" x14ac:dyDescent="0.25">
      <c r="A4" s="77"/>
      <c r="B4" s="77"/>
      <c r="C4" s="77"/>
      <c r="D4" s="77"/>
      <c r="E4" s="77"/>
      <c r="F4" s="77"/>
      <c r="G4" s="77"/>
      <c r="H4" s="77"/>
      <c r="I4" s="78"/>
      <c r="J4" s="78"/>
    </row>
    <row r="5" spans="1:10" ht="18" customHeight="1" x14ac:dyDescent="0.25">
      <c r="A5" s="160" t="s">
        <v>36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0" x14ac:dyDescent="0.25">
      <c r="A6" s="79"/>
      <c r="B6" s="80"/>
      <c r="C6" s="80"/>
      <c r="D6" s="80"/>
      <c r="E6" s="81"/>
      <c r="F6" s="3"/>
      <c r="G6" s="3"/>
      <c r="H6" s="3"/>
      <c r="I6" s="3"/>
      <c r="J6" s="82" t="s">
        <v>104</v>
      </c>
    </row>
    <row r="7" spans="1:10" ht="30" x14ac:dyDescent="0.25">
      <c r="A7" s="83"/>
      <c r="B7" s="84"/>
      <c r="C7" s="84"/>
      <c r="D7" s="85"/>
      <c r="E7" s="86"/>
      <c r="F7" s="87" t="s">
        <v>106</v>
      </c>
      <c r="G7" s="87" t="s">
        <v>113</v>
      </c>
      <c r="H7" s="87" t="s">
        <v>107</v>
      </c>
      <c r="I7" s="87" t="s">
        <v>45</v>
      </c>
      <c r="J7" s="87" t="s">
        <v>108</v>
      </c>
    </row>
    <row r="8" spans="1:10" x14ac:dyDescent="0.25">
      <c r="A8" s="178" t="s">
        <v>0</v>
      </c>
      <c r="B8" s="174"/>
      <c r="C8" s="174"/>
      <c r="D8" s="174"/>
      <c r="E8" s="179"/>
      <c r="F8" s="32">
        <f>F9+F10</f>
        <v>356153</v>
      </c>
      <c r="G8" s="32">
        <f>G9+G10</f>
        <v>428295</v>
      </c>
      <c r="H8" s="32">
        <f>H9+H10</f>
        <v>467000</v>
      </c>
      <c r="I8" s="32">
        <f>I9+I10</f>
        <v>490350</v>
      </c>
      <c r="J8" s="32">
        <f>J9+J10</f>
        <v>514795</v>
      </c>
    </row>
    <row r="9" spans="1:10" x14ac:dyDescent="0.25">
      <c r="A9" s="170" t="s">
        <v>109</v>
      </c>
      <c r="B9" s="163"/>
      <c r="C9" s="163"/>
      <c r="D9" s="163"/>
      <c r="E9" s="176"/>
      <c r="F9" s="100">
        <v>356153</v>
      </c>
      <c r="G9" s="100">
        <v>428295</v>
      </c>
      <c r="H9" s="100">
        <v>467000</v>
      </c>
      <c r="I9" s="100">
        <v>490350</v>
      </c>
      <c r="J9" s="100">
        <v>514795</v>
      </c>
    </row>
    <row r="10" spans="1:10" x14ac:dyDescent="0.25">
      <c r="A10" s="175" t="s">
        <v>110</v>
      </c>
      <c r="B10" s="176"/>
      <c r="C10" s="176"/>
      <c r="D10" s="176"/>
      <c r="E10" s="176"/>
      <c r="F10" s="100">
        <v>0</v>
      </c>
      <c r="G10" s="100">
        <v>0</v>
      </c>
      <c r="H10" s="100">
        <v>0</v>
      </c>
      <c r="I10" s="100">
        <v>0</v>
      </c>
      <c r="J10" s="100">
        <v>0</v>
      </c>
    </row>
    <row r="11" spans="1:10" x14ac:dyDescent="0.25">
      <c r="A11" s="89" t="s">
        <v>3</v>
      </c>
      <c r="B11" s="90"/>
      <c r="C11" s="90"/>
      <c r="D11" s="90"/>
      <c r="E11" s="90"/>
      <c r="F11" s="32">
        <f>F12+F13</f>
        <v>355840</v>
      </c>
      <c r="G11" s="32">
        <f>G12+G13</f>
        <v>428295</v>
      </c>
      <c r="H11" s="32">
        <f>H12+H13</f>
        <v>467000</v>
      </c>
      <c r="I11" s="32">
        <f>I12+I13</f>
        <v>490350</v>
      </c>
      <c r="J11" s="32">
        <f>J12+J13</f>
        <v>514795</v>
      </c>
    </row>
    <row r="12" spans="1:10" x14ac:dyDescent="0.25">
      <c r="A12" s="162" t="s">
        <v>111</v>
      </c>
      <c r="B12" s="163"/>
      <c r="C12" s="163"/>
      <c r="D12" s="163"/>
      <c r="E12" s="163"/>
      <c r="F12" s="100">
        <v>349775</v>
      </c>
      <c r="G12" s="100">
        <v>426295</v>
      </c>
      <c r="H12" s="100">
        <v>464000</v>
      </c>
      <c r="I12" s="100">
        <v>487150</v>
      </c>
      <c r="J12" s="100">
        <v>511395</v>
      </c>
    </row>
    <row r="13" spans="1:10" x14ac:dyDescent="0.25">
      <c r="A13" s="175" t="s">
        <v>112</v>
      </c>
      <c r="B13" s="176"/>
      <c r="C13" s="176"/>
      <c r="D13" s="176"/>
      <c r="E13" s="176"/>
      <c r="F13" s="100">
        <v>6065</v>
      </c>
      <c r="G13" s="100">
        <v>2000</v>
      </c>
      <c r="H13" s="100">
        <v>3000</v>
      </c>
      <c r="I13" s="100">
        <v>3200</v>
      </c>
      <c r="J13" s="100">
        <v>3400</v>
      </c>
    </row>
    <row r="14" spans="1:10" x14ac:dyDescent="0.25">
      <c r="A14" s="173" t="s">
        <v>6</v>
      </c>
      <c r="B14" s="174"/>
      <c r="C14" s="174"/>
      <c r="D14" s="174"/>
      <c r="E14" s="174"/>
      <c r="F14" s="32">
        <f>F8-F11</f>
        <v>313</v>
      </c>
      <c r="G14" s="32">
        <f>G8-G11</f>
        <v>0</v>
      </c>
      <c r="H14" s="32">
        <f>H8-H11</f>
        <v>0</v>
      </c>
      <c r="I14" s="32">
        <f>I8-I11</f>
        <v>0</v>
      </c>
      <c r="J14" s="32">
        <f>J8-J11</f>
        <v>0</v>
      </c>
    </row>
    <row r="15" spans="1:10" x14ac:dyDescent="0.25">
      <c r="A15" s="77"/>
      <c r="B15" s="91"/>
      <c r="C15" s="91"/>
      <c r="D15" s="91"/>
      <c r="E15" s="91"/>
      <c r="F15" s="91"/>
      <c r="G15" s="91"/>
      <c r="H15" s="92"/>
      <c r="I15" s="92"/>
      <c r="J15" s="92"/>
    </row>
    <row r="16" spans="1:10" ht="18" customHeight="1" x14ac:dyDescent="0.25">
      <c r="A16" s="160" t="s">
        <v>37</v>
      </c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0" x14ac:dyDescent="0.25">
      <c r="A17" s="77"/>
      <c r="B17" s="91"/>
      <c r="C17" s="91"/>
      <c r="D17" s="91"/>
      <c r="E17" s="91"/>
      <c r="F17" s="91"/>
      <c r="G17" s="91"/>
      <c r="H17" s="92"/>
      <c r="I17" s="92"/>
      <c r="J17" s="92"/>
    </row>
    <row r="18" spans="1:10" ht="30" x14ac:dyDescent="0.25">
      <c r="A18" s="83"/>
      <c r="B18" s="84"/>
      <c r="C18" s="84"/>
      <c r="D18" s="85"/>
      <c r="E18" s="86"/>
      <c r="F18" s="87" t="s">
        <v>116</v>
      </c>
      <c r="G18" s="87" t="s">
        <v>113</v>
      </c>
      <c r="H18" s="87" t="s">
        <v>107</v>
      </c>
      <c r="I18" s="87" t="s">
        <v>45</v>
      </c>
      <c r="J18" s="87" t="s">
        <v>108</v>
      </c>
    </row>
    <row r="19" spans="1:10" ht="15.75" customHeight="1" x14ac:dyDescent="0.25">
      <c r="A19" s="170" t="s">
        <v>114</v>
      </c>
      <c r="B19" s="171"/>
      <c r="C19" s="171"/>
      <c r="D19" s="171"/>
      <c r="E19" s="172"/>
      <c r="F19" s="88">
        <v>0</v>
      </c>
      <c r="G19" s="88">
        <v>0</v>
      </c>
      <c r="H19" s="88">
        <v>0</v>
      </c>
      <c r="I19" s="88">
        <v>0</v>
      </c>
      <c r="J19" s="88">
        <v>0</v>
      </c>
    </row>
    <row r="20" spans="1:10" x14ac:dyDescent="0.25">
      <c r="A20" s="170" t="s">
        <v>115</v>
      </c>
      <c r="B20" s="163"/>
      <c r="C20" s="163"/>
      <c r="D20" s="163"/>
      <c r="E20" s="163"/>
      <c r="F20" s="88">
        <v>0</v>
      </c>
      <c r="G20" s="88">
        <v>0</v>
      </c>
      <c r="H20" s="88">
        <v>0</v>
      </c>
      <c r="I20" s="88">
        <v>0</v>
      </c>
      <c r="J20" s="88">
        <v>0</v>
      </c>
    </row>
    <row r="21" spans="1:10" x14ac:dyDescent="0.25">
      <c r="A21" s="173" t="s">
        <v>10</v>
      </c>
      <c r="B21" s="174"/>
      <c r="C21" s="174"/>
      <c r="D21" s="174"/>
      <c r="E21" s="174"/>
      <c r="F21" s="32">
        <v>0</v>
      </c>
      <c r="G21" s="88">
        <v>0</v>
      </c>
      <c r="H21" s="88">
        <v>0</v>
      </c>
      <c r="I21" s="88">
        <v>0</v>
      </c>
      <c r="J21" s="88">
        <v>0</v>
      </c>
    </row>
    <row r="22" spans="1:10" x14ac:dyDescent="0.25">
      <c r="A22" s="173" t="s">
        <v>11</v>
      </c>
      <c r="B22" s="174"/>
      <c r="C22" s="174"/>
      <c r="D22" s="174"/>
      <c r="E22" s="174"/>
      <c r="F22" s="32">
        <v>0</v>
      </c>
      <c r="G22" s="88">
        <v>0</v>
      </c>
      <c r="H22" s="88">
        <v>0</v>
      </c>
      <c r="I22" s="88">
        <v>0</v>
      </c>
      <c r="J22" s="88">
        <v>0</v>
      </c>
    </row>
    <row r="23" spans="1:10" x14ac:dyDescent="0.25">
      <c r="A23" s="93"/>
      <c r="B23" s="91"/>
      <c r="C23" s="91"/>
      <c r="D23" s="91"/>
      <c r="E23" s="91"/>
      <c r="F23" s="91"/>
      <c r="G23" s="91"/>
      <c r="H23" s="92"/>
      <c r="I23" s="92"/>
      <c r="J23" s="92"/>
    </row>
    <row r="24" spans="1:10" ht="18" customHeight="1" x14ac:dyDescent="0.25">
      <c r="A24" s="160" t="s">
        <v>49</v>
      </c>
      <c r="B24" s="161"/>
      <c r="C24" s="161"/>
      <c r="D24" s="161"/>
      <c r="E24" s="161"/>
      <c r="F24" s="161"/>
      <c r="G24" s="161"/>
      <c r="H24" s="161"/>
      <c r="I24" s="161"/>
      <c r="J24" s="161"/>
    </row>
    <row r="25" spans="1:10" x14ac:dyDescent="0.25">
      <c r="A25" s="93"/>
      <c r="B25" s="91"/>
      <c r="C25" s="91"/>
      <c r="D25" s="91"/>
      <c r="E25" s="91"/>
      <c r="F25" s="91"/>
      <c r="G25" s="91"/>
      <c r="H25" s="92"/>
      <c r="I25" s="92"/>
      <c r="J25" s="92"/>
    </row>
    <row r="26" spans="1:10" ht="25.5" x14ac:dyDescent="0.25">
      <c r="A26" s="102"/>
      <c r="B26" s="103"/>
      <c r="C26" s="103"/>
      <c r="D26" s="104"/>
      <c r="E26" s="105"/>
      <c r="F26" s="106" t="s">
        <v>106</v>
      </c>
      <c r="G26" s="106" t="s">
        <v>113</v>
      </c>
      <c r="H26" s="106" t="s">
        <v>107</v>
      </c>
      <c r="I26" s="106" t="s">
        <v>117</v>
      </c>
      <c r="J26" s="106" t="s">
        <v>118</v>
      </c>
    </row>
    <row r="27" spans="1:10" ht="15" customHeight="1" x14ac:dyDescent="0.25">
      <c r="A27" s="185" t="s">
        <v>119</v>
      </c>
      <c r="B27" s="186"/>
      <c r="C27" s="186"/>
      <c r="D27" s="186"/>
      <c r="E27" s="187"/>
      <c r="F27" s="107">
        <v>11412</v>
      </c>
      <c r="G27" s="107">
        <v>0</v>
      </c>
      <c r="H27" s="107">
        <v>0</v>
      </c>
      <c r="I27" s="107">
        <v>0</v>
      </c>
      <c r="J27" s="108">
        <v>0</v>
      </c>
    </row>
    <row r="28" spans="1:10" ht="30" customHeight="1" x14ac:dyDescent="0.25">
      <c r="A28" s="188" t="s">
        <v>120</v>
      </c>
      <c r="B28" s="189"/>
      <c r="C28" s="189"/>
      <c r="D28" s="189"/>
      <c r="E28" s="189"/>
      <c r="F28" s="109">
        <v>313</v>
      </c>
      <c r="G28" s="109">
        <f t="shared" ref="G28:J28" si="0">G22+G27</f>
        <v>0</v>
      </c>
      <c r="H28" s="109">
        <f t="shared" si="0"/>
        <v>0</v>
      </c>
      <c r="I28" s="109">
        <f t="shared" si="0"/>
        <v>0</v>
      </c>
      <c r="J28" s="110">
        <f t="shared" si="0"/>
        <v>0</v>
      </c>
    </row>
    <row r="29" spans="1:10" ht="46.5" customHeight="1" x14ac:dyDescent="0.25">
      <c r="A29" s="182" t="s">
        <v>121</v>
      </c>
      <c r="B29" s="183"/>
      <c r="C29" s="183"/>
      <c r="D29" s="183"/>
      <c r="E29" s="184"/>
      <c r="F29" s="109">
        <v>11725</v>
      </c>
      <c r="G29" s="109">
        <v>0</v>
      </c>
      <c r="H29" s="109">
        <v>0</v>
      </c>
      <c r="I29" s="109">
        <v>0</v>
      </c>
      <c r="J29" s="110">
        <f t="shared" ref="J29" si="1">J14+J21+J27-J28</f>
        <v>0</v>
      </c>
    </row>
    <row r="31" spans="1:10" ht="30.75" customHeight="1" x14ac:dyDescent="0.25">
      <c r="I31" s="101" t="s">
        <v>163</v>
      </c>
    </row>
    <row r="32" spans="1:10" ht="70.5" customHeight="1" x14ac:dyDescent="0.25">
      <c r="A32" s="180" t="s">
        <v>122</v>
      </c>
      <c r="B32" s="181"/>
      <c r="C32" s="181"/>
      <c r="D32" s="181"/>
      <c r="E32" s="181"/>
      <c r="F32" s="181"/>
      <c r="G32" s="181"/>
      <c r="H32" s="181"/>
      <c r="I32" s="181"/>
      <c r="J32" s="181"/>
    </row>
  </sheetData>
  <mergeCells count="19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2:J32"/>
    <mergeCell ref="A21:E21"/>
    <mergeCell ref="A29:E29"/>
    <mergeCell ref="A22:E22"/>
    <mergeCell ref="A24:J24"/>
    <mergeCell ref="A27:E27"/>
    <mergeCell ref="A28:E28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8"/>
  <sheetViews>
    <sheetView view="pageBreakPreview" zoomScale="136" zoomScaleNormal="100" zoomScaleSheetLayoutView="136" workbookViewId="0">
      <selection activeCell="I86" sqref="I86"/>
    </sheetView>
  </sheetViews>
  <sheetFormatPr defaultRowHeight="15" x14ac:dyDescent="0.25"/>
  <cols>
    <col min="1" max="2" width="9.42578125" customWidth="1"/>
    <col min="3" max="3" width="6.42578125" customWidth="1"/>
    <col min="4" max="4" width="39.5703125" customWidth="1"/>
    <col min="5" max="5" width="23.7109375" customWidth="1"/>
    <col min="6" max="6" width="23" customWidth="1"/>
    <col min="7" max="7" width="23.28515625" customWidth="1"/>
    <col min="8" max="8" width="23" customWidth="1"/>
    <col min="9" max="9" width="22.5703125" customWidth="1"/>
  </cols>
  <sheetData>
    <row r="1" spans="1:9" ht="42" customHeight="1" x14ac:dyDescent="0.25">
      <c r="A1" s="193" t="s">
        <v>105</v>
      </c>
      <c r="B1" s="193"/>
      <c r="C1" s="193"/>
      <c r="D1" s="193"/>
      <c r="E1" s="193"/>
      <c r="F1" s="193"/>
      <c r="G1" s="193"/>
      <c r="H1" s="193"/>
      <c r="I1" s="193"/>
    </row>
    <row r="2" spans="1:9" ht="18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93" t="s">
        <v>30</v>
      </c>
      <c r="B3" s="193"/>
      <c r="C3" s="193"/>
      <c r="D3" s="193"/>
      <c r="E3" s="193"/>
      <c r="F3" s="193"/>
      <c r="G3" s="193"/>
      <c r="H3" s="194"/>
      <c r="I3" s="194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 x14ac:dyDescent="0.25">
      <c r="A5" s="193" t="s">
        <v>15</v>
      </c>
      <c r="B5" s="195"/>
      <c r="C5" s="195"/>
      <c r="D5" s="195"/>
      <c r="E5" s="195"/>
      <c r="F5" s="195"/>
      <c r="G5" s="195"/>
      <c r="H5" s="195"/>
      <c r="I5" s="195"/>
    </row>
    <row r="6" spans="1:9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9" ht="15.75" x14ac:dyDescent="0.25">
      <c r="A7" s="193" t="s">
        <v>123</v>
      </c>
      <c r="B7" s="196"/>
      <c r="C7" s="196"/>
      <c r="D7" s="196"/>
      <c r="E7" s="196"/>
      <c r="F7" s="196"/>
      <c r="G7" s="196"/>
      <c r="H7" s="196"/>
      <c r="I7" s="196"/>
    </row>
    <row r="8" spans="1:9" ht="18" x14ac:dyDescent="0.25">
      <c r="A8" s="1"/>
      <c r="B8" s="1"/>
      <c r="C8" s="1"/>
      <c r="D8" s="1"/>
      <c r="E8" s="1"/>
      <c r="F8" s="1"/>
      <c r="G8" s="1"/>
      <c r="H8" s="2"/>
      <c r="I8" s="2"/>
    </row>
    <row r="9" spans="1:9" ht="30" x14ac:dyDescent="0.25">
      <c r="A9" s="42" t="s">
        <v>16</v>
      </c>
      <c r="B9" s="43" t="s">
        <v>17</v>
      </c>
      <c r="C9" s="43" t="s">
        <v>18</v>
      </c>
      <c r="D9" s="43" t="s">
        <v>14</v>
      </c>
      <c r="E9" s="43" t="s">
        <v>116</v>
      </c>
      <c r="F9" s="42" t="s">
        <v>113</v>
      </c>
      <c r="G9" s="42" t="s">
        <v>124</v>
      </c>
      <c r="H9" s="42" t="s">
        <v>45</v>
      </c>
      <c r="I9" s="42" t="s">
        <v>108</v>
      </c>
    </row>
    <row r="10" spans="1:9" ht="15.75" customHeight="1" x14ac:dyDescent="0.25">
      <c r="A10" s="44">
        <v>6</v>
      </c>
      <c r="B10" s="44"/>
      <c r="C10" s="44"/>
      <c r="D10" s="44" t="s">
        <v>19</v>
      </c>
      <c r="E10" s="45">
        <f>E11+E14+E18+E21+E26</f>
        <v>356153</v>
      </c>
      <c r="F10" s="45">
        <f>F11+F14+F18+F21+F26</f>
        <v>428295</v>
      </c>
      <c r="G10" s="45">
        <f>G11+G14+G18+G21+G26</f>
        <v>467000</v>
      </c>
      <c r="H10" s="45">
        <f>H11+H14+H21+H26</f>
        <v>490350</v>
      </c>
      <c r="I10" s="45">
        <f>I11+I14+I18+I21+I26</f>
        <v>514795</v>
      </c>
    </row>
    <row r="11" spans="1:9" ht="30" x14ac:dyDescent="0.25">
      <c r="A11" s="46"/>
      <c r="B11" s="20">
        <v>63</v>
      </c>
      <c r="C11" s="20"/>
      <c r="D11" s="20" t="s">
        <v>46</v>
      </c>
      <c r="E11" s="21">
        <f>E12</f>
        <v>4247</v>
      </c>
      <c r="F11" s="21">
        <f t="shared" ref="F11:I11" si="0">F12</f>
        <v>7000</v>
      </c>
      <c r="G11" s="21">
        <f t="shared" si="0"/>
        <v>2200</v>
      </c>
      <c r="H11" s="21">
        <f t="shared" si="0"/>
        <v>2310</v>
      </c>
      <c r="I11" s="21">
        <f t="shared" si="0"/>
        <v>2425</v>
      </c>
    </row>
    <row r="12" spans="1:9" ht="43.5" thickBot="1" x14ac:dyDescent="0.3">
      <c r="A12" s="46"/>
      <c r="B12" s="27">
        <v>6361</v>
      </c>
      <c r="C12" s="40"/>
      <c r="D12" s="40" t="s">
        <v>143</v>
      </c>
      <c r="E12" s="38">
        <v>4247</v>
      </c>
      <c r="F12" s="38">
        <v>7000</v>
      </c>
      <c r="G12" s="38">
        <v>2200</v>
      </c>
      <c r="H12" s="38">
        <v>2310</v>
      </c>
      <c r="I12" s="38">
        <v>2425</v>
      </c>
    </row>
    <row r="13" spans="1:9" ht="15.75" thickTop="1" x14ac:dyDescent="0.25">
      <c r="A13" s="30"/>
      <c r="B13" s="30"/>
      <c r="C13" s="47">
        <v>52</v>
      </c>
      <c r="D13" s="47" t="s">
        <v>47</v>
      </c>
      <c r="E13" s="48">
        <v>4247</v>
      </c>
      <c r="F13" s="48">
        <v>7000</v>
      </c>
      <c r="G13" s="48">
        <v>2200</v>
      </c>
      <c r="H13" s="48">
        <v>2310</v>
      </c>
      <c r="I13" s="48">
        <v>2425</v>
      </c>
    </row>
    <row r="14" spans="1:9" ht="45" x14ac:dyDescent="0.25">
      <c r="A14" s="30"/>
      <c r="B14" s="31">
        <v>65</v>
      </c>
      <c r="C14" s="49"/>
      <c r="D14" s="52" t="s">
        <v>87</v>
      </c>
      <c r="E14" s="21">
        <f>E15+E16</f>
        <v>321178</v>
      </c>
      <c r="F14" s="21">
        <f t="shared" ref="F14:I14" si="1">F15+F16</f>
        <v>389995</v>
      </c>
      <c r="G14" s="21">
        <f t="shared" si="1"/>
        <v>423200</v>
      </c>
      <c r="H14" s="21">
        <f t="shared" si="1"/>
        <v>444360</v>
      </c>
      <c r="I14" s="21">
        <f t="shared" si="1"/>
        <v>466570</v>
      </c>
    </row>
    <row r="15" spans="1:9" x14ac:dyDescent="0.25">
      <c r="A15" s="30"/>
      <c r="B15" s="30">
        <v>6526</v>
      </c>
      <c r="C15" s="50"/>
      <c r="D15" s="30" t="s">
        <v>144</v>
      </c>
      <c r="E15" s="19">
        <v>321178</v>
      </c>
      <c r="F15" s="19">
        <v>389985</v>
      </c>
      <c r="G15" s="19">
        <v>423100</v>
      </c>
      <c r="H15" s="19">
        <v>444255</v>
      </c>
      <c r="I15" s="19">
        <v>466460</v>
      </c>
    </row>
    <row r="16" spans="1:9" ht="15.75" thickBot="1" x14ac:dyDescent="0.3">
      <c r="A16" s="30"/>
      <c r="B16" s="30">
        <v>65269</v>
      </c>
      <c r="C16" s="53"/>
      <c r="D16" s="54" t="s">
        <v>145</v>
      </c>
      <c r="E16" s="38">
        <v>0</v>
      </c>
      <c r="F16" s="38">
        <v>10</v>
      </c>
      <c r="G16" s="38">
        <v>100</v>
      </c>
      <c r="H16" s="38">
        <v>105</v>
      </c>
      <c r="I16" s="38">
        <v>110</v>
      </c>
    </row>
    <row r="17" spans="1:9" ht="15.75" thickTop="1" x14ac:dyDescent="0.25">
      <c r="A17" s="30"/>
      <c r="B17" s="51"/>
      <c r="C17" s="47">
        <v>31</v>
      </c>
      <c r="D17" s="47" t="s">
        <v>85</v>
      </c>
      <c r="E17" s="48">
        <v>321178</v>
      </c>
      <c r="F17" s="48">
        <v>389995</v>
      </c>
      <c r="G17" s="48">
        <v>423200</v>
      </c>
      <c r="H17" s="48">
        <v>444360</v>
      </c>
      <c r="I17" s="48">
        <v>466570</v>
      </c>
    </row>
    <row r="18" spans="1:9" x14ac:dyDescent="0.25">
      <c r="A18" s="30"/>
      <c r="B18" s="31">
        <v>66</v>
      </c>
      <c r="C18" s="49"/>
      <c r="D18" s="31" t="s">
        <v>89</v>
      </c>
      <c r="E18" s="21">
        <f>SUM(E19:E19)</f>
        <v>663</v>
      </c>
      <c r="F18" s="21">
        <f>SUM(F19:F19)</f>
        <v>100</v>
      </c>
      <c r="G18" s="21">
        <f>SUM(G19:G19)</f>
        <v>0</v>
      </c>
      <c r="H18" s="21">
        <f>SUM(H19:H19)</f>
        <v>0</v>
      </c>
      <c r="I18" s="21">
        <f>SUM(I19:I19)</f>
        <v>0</v>
      </c>
    </row>
    <row r="19" spans="1:9" ht="15.75" thickBot="1" x14ac:dyDescent="0.3">
      <c r="A19" s="30"/>
      <c r="B19" s="30">
        <v>6615</v>
      </c>
      <c r="C19" s="50"/>
      <c r="D19" s="30" t="s">
        <v>89</v>
      </c>
      <c r="E19" s="19">
        <v>663</v>
      </c>
      <c r="F19" s="19">
        <v>100</v>
      </c>
      <c r="G19" s="19">
        <v>0</v>
      </c>
      <c r="H19" s="19">
        <v>0</v>
      </c>
      <c r="I19" s="19">
        <v>0</v>
      </c>
    </row>
    <row r="20" spans="1:9" ht="15.75" thickTop="1" x14ac:dyDescent="0.25">
      <c r="A20" s="30"/>
      <c r="B20" s="51"/>
      <c r="C20" s="47">
        <v>31</v>
      </c>
      <c r="D20" s="47" t="s">
        <v>85</v>
      </c>
      <c r="E20" s="55">
        <v>663</v>
      </c>
      <c r="F20" s="55">
        <v>100</v>
      </c>
      <c r="G20" s="55">
        <v>0</v>
      </c>
      <c r="H20" s="55">
        <v>0</v>
      </c>
      <c r="I20" s="55">
        <v>0</v>
      </c>
    </row>
    <row r="21" spans="1:9" ht="28.5" x14ac:dyDescent="0.25">
      <c r="A21" s="30"/>
      <c r="B21" s="31">
        <v>67</v>
      </c>
      <c r="C21" s="49"/>
      <c r="D21" s="57" t="s">
        <v>88</v>
      </c>
      <c r="E21" s="21">
        <f>E22+E23+E24</f>
        <v>24314</v>
      </c>
      <c r="F21" s="21">
        <f>F22+F23</f>
        <v>25000</v>
      </c>
      <c r="G21" s="21">
        <f>G22+G23+G24</f>
        <v>34600</v>
      </c>
      <c r="H21" s="21">
        <f>H22+H23+H24</f>
        <v>36330</v>
      </c>
      <c r="I21" s="21">
        <f>I22+I23+I24</f>
        <v>38100</v>
      </c>
    </row>
    <row r="22" spans="1:9" ht="28.5" x14ac:dyDescent="0.25">
      <c r="A22" s="30"/>
      <c r="B22" s="30">
        <v>6711</v>
      </c>
      <c r="C22" s="50"/>
      <c r="D22" s="58" t="s">
        <v>146</v>
      </c>
      <c r="E22" s="19">
        <v>22229</v>
      </c>
      <c r="F22" s="19">
        <v>25000</v>
      </c>
      <c r="G22" s="19">
        <v>33100</v>
      </c>
      <c r="H22" s="19">
        <v>34755</v>
      </c>
      <c r="I22" s="19">
        <v>36500</v>
      </c>
    </row>
    <row r="23" spans="1:9" ht="42.75" x14ac:dyDescent="0.25">
      <c r="A23" s="30"/>
      <c r="B23" s="30">
        <v>6712</v>
      </c>
      <c r="C23" s="56"/>
      <c r="D23" s="59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</row>
    <row r="24" spans="1:9" ht="15.75" thickBot="1" x14ac:dyDescent="0.3">
      <c r="A24" s="30"/>
      <c r="B24" s="30">
        <v>6731</v>
      </c>
      <c r="C24" s="56"/>
      <c r="D24" s="59" t="s">
        <v>148</v>
      </c>
      <c r="E24" s="38">
        <v>2085</v>
      </c>
      <c r="F24" s="38">
        <v>3300</v>
      </c>
      <c r="G24" s="38">
        <v>1500</v>
      </c>
      <c r="H24" s="38">
        <v>1575</v>
      </c>
      <c r="I24" s="38">
        <v>1600</v>
      </c>
    </row>
    <row r="25" spans="1:9" ht="15.75" thickTop="1" x14ac:dyDescent="0.25">
      <c r="A25" s="30"/>
      <c r="B25" s="30"/>
      <c r="C25" s="47">
        <v>11</v>
      </c>
      <c r="D25" s="60" t="s">
        <v>20</v>
      </c>
      <c r="E25" s="55">
        <v>24314</v>
      </c>
      <c r="F25" s="48">
        <v>25000</v>
      </c>
      <c r="G25" s="48">
        <v>34600</v>
      </c>
      <c r="H25" s="48">
        <v>36330</v>
      </c>
      <c r="I25" s="48">
        <v>38100</v>
      </c>
    </row>
    <row r="26" spans="1:9" x14ac:dyDescent="0.25">
      <c r="A26" s="30"/>
      <c r="B26" s="31">
        <v>68</v>
      </c>
      <c r="C26" s="49"/>
      <c r="D26" s="49" t="s">
        <v>99</v>
      </c>
      <c r="E26" s="21">
        <f>E27</f>
        <v>5751</v>
      </c>
      <c r="F26" s="32">
        <f>F27</f>
        <v>6200</v>
      </c>
      <c r="G26" s="32">
        <f>G27</f>
        <v>7000</v>
      </c>
      <c r="H26" s="32">
        <f>H27</f>
        <v>7350</v>
      </c>
      <c r="I26" s="32">
        <f>I27</f>
        <v>7700</v>
      </c>
    </row>
    <row r="27" spans="1:9" ht="15.75" thickBot="1" x14ac:dyDescent="0.3">
      <c r="A27" s="30"/>
      <c r="B27" s="30">
        <v>6831</v>
      </c>
      <c r="C27" s="56"/>
      <c r="D27" s="56" t="s">
        <v>149</v>
      </c>
      <c r="E27" s="38">
        <v>5751</v>
      </c>
      <c r="F27" s="39">
        <v>6200</v>
      </c>
      <c r="G27" s="39">
        <v>7000</v>
      </c>
      <c r="H27" s="39">
        <v>7350</v>
      </c>
      <c r="I27" s="39">
        <v>7700</v>
      </c>
    </row>
    <row r="28" spans="1:9" ht="15.75" thickTop="1" x14ac:dyDescent="0.25">
      <c r="A28" s="30"/>
      <c r="B28" s="30"/>
      <c r="C28" s="47">
        <v>31</v>
      </c>
      <c r="D28" s="47" t="s">
        <v>85</v>
      </c>
      <c r="E28" s="55">
        <v>5751</v>
      </c>
      <c r="F28" s="48">
        <v>6200</v>
      </c>
      <c r="G28" s="48">
        <v>7000</v>
      </c>
      <c r="H28" s="48">
        <v>7350</v>
      </c>
      <c r="I28" s="48">
        <v>7700</v>
      </c>
    </row>
    <row r="29" spans="1:9" x14ac:dyDescent="0.25">
      <c r="A29" s="197" t="s">
        <v>98</v>
      </c>
      <c r="B29" s="197"/>
      <c r="C29" s="197"/>
      <c r="D29" s="197"/>
      <c r="E29" s="61">
        <f>E11+E14+E18+E21+E26</f>
        <v>356153</v>
      </c>
      <c r="F29" s="61">
        <f>F11+F14+F18+F21+F26</f>
        <v>428295</v>
      </c>
      <c r="G29" s="61">
        <f>G11+G14+G18+G21+G26</f>
        <v>467000</v>
      </c>
      <c r="H29" s="61">
        <f>H10</f>
        <v>490350</v>
      </c>
      <c r="I29" s="61">
        <f>I10</f>
        <v>514795</v>
      </c>
    </row>
    <row r="30" spans="1:9" x14ac:dyDescent="0.25">
      <c r="A30" s="16"/>
      <c r="B30" s="16"/>
      <c r="C30" s="17"/>
      <c r="D30" s="17"/>
      <c r="E30" s="18"/>
      <c r="F30" s="18"/>
      <c r="G30" s="18"/>
      <c r="H30" s="18"/>
      <c r="I30" s="18"/>
    </row>
    <row r="31" spans="1:9" ht="30.75" customHeight="1" x14ac:dyDescent="0.25"/>
    <row r="32" spans="1:9" ht="15.75" x14ac:dyDescent="0.25">
      <c r="A32" s="193" t="s">
        <v>125</v>
      </c>
      <c r="B32" s="196"/>
      <c r="C32" s="196"/>
      <c r="D32" s="196"/>
      <c r="E32" s="196"/>
      <c r="F32" s="196"/>
      <c r="G32" s="196"/>
      <c r="H32" s="196"/>
      <c r="I32" s="196"/>
    </row>
    <row r="33" spans="1:9" ht="11.25" customHeight="1" x14ac:dyDescent="0.25">
      <c r="A33" s="1"/>
      <c r="B33" s="1"/>
      <c r="C33" s="1"/>
      <c r="D33" s="1"/>
      <c r="E33" s="1"/>
      <c r="F33" s="1"/>
      <c r="G33" s="1"/>
      <c r="H33" s="2"/>
      <c r="I33" s="2"/>
    </row>
    <row r="34" spans="1:9" ht="28.5" customHeight="1" x14ac:dyDescent="0.25">
      <c r="A34" s="42" t="s">
        <v>16</v>
      </c>
      <c r="B34" s="43" t="s">
        <v>17</v>
      </c>
      <c r="C34" s="43" t="s">
        <v>18</v>
      </c>
      <c r="D34" s="43" t="s">
        <v>21</v>
      </c>
      <c r="E34" s="43" t="s">
        <v>116</v>
      </c>
      <c r="F34" s="42" t="s">
        <v>113</v>
      </c>
      <c r="G34" s="42" t="s">
        <v>124</v>
      </c>
      <c r="H34" s="42" t="s">
        <v>45</v>
      </c>
      <c r="I34" s="42" t="s">
        <v>108</v>
      </c>
    </row>
    <row r="35" spans="1:9" ht="15.75" customHeight="1" x14ac:dyDescent="0.25">
      <c r="A35" s="44">
        <v>3</v>
      </c>
      <c r="B35" s="44"/>
      <c r="C35" s="44"/>
      <c r="D35" s="44" t="s">
        <v>22</v>
      </c>
      <c r="E35" s="45">
        <f>E36+E46+E76</f>
        <v>349775</v>
      </c>
      <c r="F35" s="45">
        <f>F36+F46+F76</f>
        <v>426295</v>
      </c>
      <c r="G35" s="45">
        <f>G36+G46+G76</f>
        <v>464000</v>
      </c>
      <c r="H35" s="45">
        <f>H36+H46+H76</f>
        <v>487150</v>
      </c>
      <c r="I35" s="45">
        <f>I36+I46+I76</f>
        <v>511395</v>
      </c>
    </row>
    <row r="36" spans="1:9" ht="15.75" customHeight="1" x14ac:dyDescent="0.25">
      <c r="A36" s="46"/>
      <c r="B36" s="20">
        <v>31</v>
      </c>
      <c r="C36" s="20"/>
      <c r="D36" s="20" t="s">
        <v>23</v>
      </c>
      <c r="E36" s="21">
        <f>E37+E39+E41</f>
        <v>205749</v>
      </c>
      <c r="F36" s="21">
        <f>F37+F39+F41</f>
        <v>260000</v>
      </c>
      <c r="G36" s="21">
        <f>G37+G39+G41</f>
        <v>293920</v>
      </c>
      <c r="H36" s="21">
        <f>H37+H39+H41</f>
        <v>308525</v>
      </c>
      <c r="I36" s="21">
        <f>I37+I39+I41</f>
        <v>323975</v>
      </c>
    </row>
    <row r="37" spans="1:9" ht="15.75" customHeight="1" x14ac:dyDescent="0.25">
      <c r="A37" s="46"/>
      <c r="B37" s="22">
        <v>311</v>
      </c>
      <c r="C37" s="22"/>
      <c r="D37" s="22" t="s">
        <v>91</v>
      </c>
      <c r="E37" s="23">
        <f>SUM(E38:E38)</f>
        <v>169662</v>
      </c>
      <c r="F37" s="23">
        <f>SUM(F38:F38)</f>
        <v>215000</v>
      </c>
      <c r="G37" s="23">
        <f>SUM(G38:G38)</f>
        <v>242420</v>
      </c>
      <c r="H37" s="23">
        <f>SUM(H38:H38)</f>
        <v>255525</v>
      </c>
      <c r="I37" s="23">
        <f>SUM(I38:I38)</f>
        <v>268475</v>
      </c>
    </row>
    <row r="38" spans="1:9" ht="15.75" customHeight="1" x14ac:dyDescent="0.25">
      <c r="A38" s="46"/>
      <c r="B38" s="27">
        <v>3111</v>
      </c>
      <c r="C38" s="27"/>
      <c r="D38" s="27" t="s">
        <v>51</v>
      </c>
      <c r="E38" s="19">
        <v>169662</v>
      </c>
      <c r="F38" s="19">
        <v>215000</v>
      </c>
      <c r="G38" s="19">
        <v>242420</v>
      </c>
      <c r="H38" s="19">
        <v>255525</v>
      </c>
      <c r="I38" s="19">
        <v>268475</v>
      </c>
    </row>
    <row r="39" spans="1:9" ht="12.75" customHeight="1" x14ac:dyDescent="0.25">
      <c r="A39" s="46"/>
      <c r="B39" s="22">
        <v>312</v>
      </c>
      <c r="C39" s="22"/>
      <c r="D39" s="22" t="s">
        <v>92</v>
      </c>
      <c r="E39" s="23">
        <f>SUM(E40)</f>
        <v>12122</v>
      </c>
      <c r="F39" s="23">
        <f t="shared" ref="F39:I39" si="2">SUM(F40)</f>
        <v>14000</v>
      </c>
      <c r="G39" s="23">
        <f t="shared" si="2"/>
        <v>13500</v>
      </c>
      <c r="H39" s="23">
        <f t="shared" si="2"/>
        <v>14000</v>
      </c>
      <c r="I39" s="23">
        <f t="shared" si="2"/>
        <v>14500</v>
      </c>
    </row>
    <row r="40" spans="1:9" ht="12.75" customHeight="1" x14ac:dyDescent="0.25">
      <c r="A40" s="46"/>
      <c r="B40" s="27">
        <v>3121</v>
      </c>
      <c r="C40" s="27"/>
      <c r="D40" s="27" t="s">
        <v>52</v>
      </c>
      <c r="E40" s="19">
        <v>12122</v>
      </c>
      <c r="F40" s="19">
        <v>14000</v>
      </c>
      <c r="G40" s="19">
        <v>13500</v>
      </c>
      <c r="H40" s="19">
        <v>14000</v>
      </c>
      <c r="I40" s="19">
        <v>14500</v>
      </c>
    </row>
    <row r="41" spans="1:9" ht="30.75" customHeight="1" x14ac:dyDescent="0.25">
      <c r="A41" s="46"/>
      <c r="B41" s="22">
        <v>313</v>
      </c>
      <c r="C41" s="22"/>
      <c r="D41" s="22" t="s">
        <v>93</v>
      </c>
      <c r="E41" s="23">
        <f>SUM(E42)</f>
        <v>23965</v>
      </c>
      <c r="F41" s="23">
        <f t="shared" ref="F41:I41" si="3">SUM(F42)</f>
        <v>31000</v>
      </c>
      <c r="G41" s="23">
        <f t="shared" si="3"/>
        <v>38000</v>
      </c>
      <c r="H41" s="23">
        <f t="shared" si="3"/>
        <v>39000</v>
      </c>
      <c r="I41" s="23">
        <f t="shared" si="3"/>
        <v>41000</v>
      </c>
    </row>
    <row r="42" spans="1:9" ht="28.5" x14ac:dyDescent="0.25">
      <c r="A42" s="62"/>
      <c r="B42" s="40">
        <v>3132</v>
      </c>
      <c r="C42" s="40"/>
      <c r="D42" s="40" t="s">
        <v>53</v>
      </c>
      <c r="E42" s="38">
        <v>23965</v>
      </c>
      <c r="F42" s="38">
        <v>31000</v>
      </c>
      <c r="G42" s="38">
        <v>38000</v>
      </c>
      <c r="H42" s="38">
        <v>39000</v>
      </c>
      <c r="I42" s="38">
        <v>41000</v>
      </c>
    </row>
    <row r="43" spans="1:9" ht="15.75" thickBot="1" x14ac:dyDescent="0.3">
      <c r="A43" s="62"/>
      <c r="B43" s="116"/>
      <c r="C43" s="116"/>
      <c r="D43" s="116"/>
      <c r="E43" s="117"/>
      <c r="F43" s="117"/>
      <c r="G43" s="117"/>
      <c r="H43" s="117"/>
      <c r="I43" s="117"/>
    </row>
    <row r="44" spans="1:9" ht="16.5" thickTop="1" thickBot="1" x14ac:dyDescent="0.3">
      <c r="A44" s="30"/>
      <c r="B44" s="63"/>
      <c r="C44" s="47">
        <v>11</v>
      </c>
      <c r="D44" s="47" t="s">
        <v>20</v>
      </c>
      <c r="E44" s="55">
        <v>24314</v>
      </c>
      <c r="F44" s="55">
        <v>25000</v>
      </c>
      <c r="G44" s="55">
        <v>34600</v>
      </c>
      <c r="H44" s="55">
        <v>36330</v>
      </c>
      <c r="I44" s="55">
        <v>38100</v>
      </c>
    </row>
    <row r="45" spans="1:9" ht="15.75" thickTop="1" x14ac:dyDescent="0.25">
      <c r="A45" s="30"/>
      <c r="B45" s="63"/>
      <c r="C45" s="47">
        <v>31</v>
      </c>
      <c r="D45" s="47" t="s">
        <v>85</v>
      </c>
      <c r="E45" s="55">
        <v>181435</v>
      </c>
      <c r="F45" s="55">
        <v>235000</v>
      </c>
      <c r="G45" s="55">
        <v>259320</v>
      </c>
      <c r="H45" s="55">
        <v>272195</v>
      </c>
      <c r="I45" s="55">
        <v>285875</v>
      </c>
    </row>
    <row r="46" spans="1:9" x14ac:dyDescent="0.25">
      <c r="A46" s="30"/>
      <c r="B46" s="31">
        <v>32</v>
      </c>
      <c r="C46" s="49"/>
      <c r="D46" s="31" t="s">
        <v>33</v>
      </c>
      <c r="E46" s="21">
        <f>E47+E51+E58+E68</f>
        <v>142942</v>
      </c>
      <c r="F46" s="32">
        <f>F47+F51+F58+F68</f>
        <v>165395</v>
      </c>
      <c r="G46" s="32">
        <f t="shared" ref="G46" si="4">G47+G51+G58+G68</f>
        <v>169180</v>
      </c>
      <c r="H46" s="32">
        <f>H47+H51+H58+H68</f>
        <v>177675</v>
      </c>
      <c r="I46" s="32">
        <f>I47+I51+I58+I68</f>
        <v>186420</v>
      </c>
    </row>
    <row r="47" spans="1:9" x14ac:dyDescent="0.25">
      <c r="A47" s="30"/>
      <c r="B47" s="29">
        <v>321</v>
      </c>
      <c r="C47" s="64"/>
      <c r="D47" s="29" t="s">
        <v>78</v>
      </c>
      <c r="E47" s="23">
        <f>SUM(E48:E50)</f>
        <v>1929</v>
      </c>
      <c r="F47" s="33">
        <f>SUM(F48:F50)</f>
        <v>5915</v>
      </c>
      <c r="G47" s="33">
        <f t="shared" ref="G47:I47" si="5">SUM(G48:G50)</f>
        <v>7350</v>
      </c>
      <c r="H47" s="33">
        <f t="shared" si="5"/>
        <v>7720</v>
      </c>
      <c r="I47" s="33">
        <f t="shared" si="5"/>
        <v>8200</v>
      </c>
    </row>
    <row r="48" spans="1:9" x14ac:dyDescent="0.25">
      <c r="A48" s="30"/>
      <c r="B48" s="30">
        <v>3211</v>
      </c>
      <c r="C48" s="50"/>
      <c r="D48" s="30" t="s">
        <v>54</v>
      </c>
      <c r="E48" s="19">
        <v>158</v>
      </c>
      <c r="F48" s="19">
        <v>315</v>
      </c>
      <c r="G48" s="19">
        <v>350</v>
      </c>
      <c r="H48" s="19">
        <v>370</v>
      </c>
      <c r="I48" s="19">
        <v>400</v>
      </c>
    </row>
    <row r="49" spans="1:9" x14ac:dyDescent="0.25">
      <c r="A49" s="30"/>
      <c r="B49" s="30">
        <v>3212</v>
      </c>
      <c r="C49" s="50"/>
      <c r="D49" s="30" t="s">
        <v>55</v>
      </c>
      <c r="E49" s="19">
        <v>1771</v>
      </c>
      <c r="F49" s="19">
        <v>5600</v>
      </c>
      <c r="G49" s="19">
        <v>7000</v>
      </c>
      <c r="H49" s="19">
        <v>7350</v>
      </c>
      <c r="I49" s="19">
        <v>7800</v>
      </c>
    </row>
    <row r="50" spans="1:9" x14ac:dyDescent="0.25">
      <c r="A50" s="30"/>
      <c r="B50" s="30">
        <v>3213</v>
      </c>
      <c r="C50" s="50"/>
      <c r="D50" s="30" t="s">
        <v>56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</row>
    <row r="51" spans="1:9" x14ac:dyDescent="0.25">
      <c r="A51" s="30"/>
      <c r="B51" s="29">
        <v>322</v>
      </c>
      <c r="C51" s="64"/>
      <c r="D51" s="29" t="s">
        <v>74</v>
      </c>
      <c r="E51" s="23">
        <f>SUM(E52:E57)</f>
        <v>97783</v>
      </c>
      <c r="F51" s="33">
        <f>SUM(F52:F57)</f>
        <v>103270</v>
      </c>
      <c r="G51" s="33">
        <f t="shared" ref="G51:I51" si="6">SUM(G52:G57)</f>
        <v>107900</v>
      </c>
      <c r="H51" s="33">
        <f t="shared" si="6"/>
        <v>113450</v>
      </c>
      <c r="I51" s="33">
        <f t="shared" si="6"/>
        <v>119000</v>
      </c>
    </row>
    <row r="52" spans="1:9" x14ac:dyDescent="0.25">
      <c r="A52" s="30"/>
      <c r="B52" s="30">
        <v>3221</v>
      </c>
      <c r="C52" s="50"/>
      <c r="D52" s="30" t="s">
        <v>57</v>
      </c>
      <c r="E52" s="19">
        <v>7685</v>
      </c>
      <c r="F52" s="19">
        <v>7670</v>
      </c>
      <c r="G52" s="19">
        <v>8300</v>
      </c>
      <c r="H52" s="19">
        <v>8700</v>
      </c>
      <c r="I52" s="19">
        <v>9000</v>
      </c>
    </row>
    <row r="53" spans="1:9" x14ac:dyDescent="0.25">
      <c r="A53" s="30"/>
      <c r="B53" s="30">
        <v>3222</v>
      </c>
      <c r="C53" s="50"/>
      <c r="D53" s="30" t="s">
        <v>58</v>
      </c>
      <c r="E53" s="19">
        <v>64189</v>
      </c>
      <c r="F53" s="19">
        <v>68000</v>
      </c>
      <c r="G53" s="19">
        <v>71000</v>
      </c>
      <c r="H53" s="19">
        <v>75000</v>
      </c>
      <c r="I53" s="19">
        <v>79000</v>
      </c>
    </row>
    <row r="54" spans="1:9" x14ac:dyDescent="0.25">
      <c r="A54" s="30"/>
      <c r="B54" s="30">
        <v>3223</v>
      </c>
      <c r="C54" s="50"/>
      <c r="D54" s="30" t="s">
        <v>59</v>
      </c>
      <c r="E54" s="19">
        <v>22851</v>
      </c>
      <c r="F54" s="19">
        <v>24000</v>
      </c>
      <c r="G54" s="19">
        <v>25000</v>
      </c>
      <c r="H54" s="19">
        <v>26000</v>
      </c>
      <c r="I54" s="19">
        <v>27000</v>
      </c>
    </row>
    <row r="55" spans="1:9" x14ac:dyDescent="0.25">
      <c r="A55" s="30"/>
      <c r="B55" s="30">
        <v>3224</v>
      </c>
      <c r="C55" s="50"/>
      <c r="D55" s="30" t="s">
        <v>60</v>
      </c>
      <c r="E55" s="19">
        <v>1481</v>
      </c>
      <c r="F55" s="19">
        <v>2100</v>
      </c>
      <c r="G55" s="19">
        <v>2100</v>
      </c>
      <c r="H55" s="19">
        <v>2200</v>
      </c>
      <c r="I55" s="19">
        <v>2300</v>
      </c>
    </row>
    <row r="56" spans="1:9" x14ac:dyDescent="0.25">
      <c r="A56" s="30"/>
      <c r="B56" s="30">
        <v>3225</v>
      </c>
      <c r="C56" s="50"/>
      <c r="D56" s="30" t="s">
        <v>61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</row>
    <row r="57" spans="1:9" x14ac:dyDescent="0.25">
      <c r="A57" s="30"/>
      <c r="B57" s="30">
        <v>3227</v>
      </c>
      <c r="C57" s="50"/>
      <c r="D57" s="30" t="s">
        <v>62</v>
      </c>
      <c r="E57" s="19">
        <v>1577</v>
      </c>
      <c r="F57" s="19">
        <v>1500</v>
      </c>
      <c r="G57" s="19">
        <v>1500</v>
      </c>
      <c r="H57" s="19">
        <v>1550</v>
      </c>
      <c r="I57" s="19">
        <v>1700</v>
      </c>
    </row>
    <row r="58" spans="1:9" x14ac:dyDescent="0.25">
      <c r="A58" s="30"/>
      <c r="B58" s="29">
        <v>323</v>
      </c>
      <c r="C58" s="64"/>
      <c r="D58" s="29" t="s">
        <v>75</v>
      </c>
      <c r="E58" s="23">
        <f>SUM(E59:E67)</f>
        <v>39447</v>
      </c>
      <c r="F58" s="33">
        <f>SUM(F59:F67)</f>
        <v>51600</v>
      </c>
      <c r="G58" s="33">
        <f t="shared" ref="G58:I58" si="7">SUM(G59:G67)</f>
        <v>49380</v>
      </c>
      <c r="H58" s="33">
        <f t="shared" si="7"/>
        <v>51800</v>
      </c>
      <c r="I58" s="33">
        <f t="shared" si="7"/>
        <v>54260</v>
      </c>
    </row>
    <row r="59" spans="1:9" x14ac:dyDescent="0.25">
      <c r="A59" s="30"/>
      <c r="B59" s="30">
        <v>3231</v>
      </c>
      <c r="C59" s="50"/>
      <c r="D59" s="30" t="s">
        <v>63</v>
      </c>
      <c r="E59" s="19">
        <v>1913</v>
      </c>
      <c r="F59" s="19">
        <v>2200</v>
      </c>
      <c r="G59" s="19">
        <v>2200</v>
      </c>
      <c r="H59" s="19">
        <v>2300</v>
      </c>
      <c r="I59" s="19">
        <v>2400</v>
      </c>
    </row>
    <row r="60" spans="1:9" x14ac:dyDescent="0.25">
      <c r="A60" s="30"/>
      <c r="B60" s="30">
        <v>3232</v>
      </c>
      <c r="C60" s="50"/>
      <c r="D60" s="30" t="s">
        <v>64</v>
      </c>
      <c r="E60" s="19">
        <v>9926</v>
      </c>
      <c r="F60" s="19">
        <v>9150</v>
      </c>
      <c r="G60" s="19">
        <v>6650</v>
      </c>
      <c r="H60" s="19">
        <v>7000</v>
      </c>
      <c r="I60" s="19">
        <v>7350</v>
      </c>
    </row>
    <row r="61" spans="1:9" x14ac:dyDescent="0.25">
      <c r="A61" s="30"/>
      <c r="B61" s="30">
        <v>3233</v>
      </c>
      <c r="C61" s="50"/>
      <c r="D61" s="30" t="s">
        <v>65</v>
      </c>
      <c r="E61" s="19">
        <v>380</v>
      </c>
      <c r="F61" s="19">
        <v>800</v>
      </c>
      <c r="G61" s="19">
        <v>250</v>
      </c>
      <c r="H61" s="19">
        <v>250</v>
      </c>
      <c r="I61" s="19">
        <v>270</v>
      </c>
    </row>
    <row r="62" spans="1:9" x14ac:dyDescent="0.25">
      <c r="A62" s="30"/>
      <c r="B62" s="30">
        <v>3234</v>
      </c>
      <c r="C62" s="50"/>
      <c r="D62" s="30" t="s">
        <v>66</v>
      </c>
      <c r="E62" s="19">
        <v>7877</v>
      </c>
      <c r="F62" s="19">
        <v>9810</v>
      </c>
      <c r="G62" s="19">
        <v>10210</v>
      </c>
      <c r="H62" s="19">
        <v>10700</v>
      </c>
      <c r="I62" s="19">
        <v>11200</v>
      </c>
    </row>
    <row r="63" spans="1:9" x14ac:dyDescent="0.25">
      <c r="A63" s="30"/>
      <c r="B63" s="30">
        <v>3235</v>
      </c>
      <c r="C63" s="50"/>
      <c r="D63" s="30" t="s">
        <v>67</v>
      </c>
      <c r="E63" s="19">
        <v>7963</v>
      </c>
      <c r="F63" s="19">
        <v>8000</v>
      </c>
      <c r="G63" s="19">
        <v>8000</v>
      </c>
      <c r="H63" s="19">
        <v>8400</v>
      </c>
      <c r="I63" s="19">
        <v>8800</v>
      </c>
    </row>
    <row r="64" spans="1:9" x14ac:dyDescent="0.25">
      <c r="A64" s="30"/>
      <c r="B64" s="30">
        <v>3236</v>
      </c>
      <c r="C64" s="50"/>
      <c r="D64" s="30" t="s">
        <v>68</v>
      </c>
      <c r="E64" s="19">
        <v>801</v>
      </c>
      <c r="F64" s="19">
        <v>770</v>
      </c>
      <c r="G64" s="19">
        <v>700</v>
      </c>
      <c r="H64" s="19">
        <v>750</v>
      </c>
      <c r="I64" s="19">
        <v>790</v>
      </c>
    </row>
    <row r="65" spans="1:9" x14ac:dyDescent="0.25">
      <c r="A65" s="30"/>
      <c r="B65" s="30">
        <v>3237</v>
      </c>
      <c r="C65" s="50"/>
      <c r="D65" s="30" t="s">
        <v>69</v>
      </c>
      <c r="E65" s="19">
        <v>9457</v>
      </c>
      <c r="F65" s="19">
        <v>20000</v>
      </c>
      <c r="G65" s="19">
        <v>20500</v>
      </c>
      <c r="H65" s="19">
        <v>21500</v>
      </c>
      <c r="I65" s="19">
        <v>22500</v>
      </c>
    </row>
    <row r="66" spans="1:9" x14ac:dyDescent="0.25">
      <c r="A66" s="30"/>
      <c r="B66" s="30">
        <v>3238</v>
      </c>
      <c r="C66" s="50"/>
      <c r="D66" s="30" t="s">
        <v>70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</row>
    <row r="67" spans="1:9" x14ac:dyDescent="0.25">
      <c r="A67" s="30"/>
      <c r="B67" s="30">
        <v>3239</v>
      </c>
      <c r="C67" s="50"/>
      <c r="D67" s="30" t="s">
        <v>71</v>
      </c>
      <c r="E67" s="19">
        <v>1130</v>
      </c>
      <c r="F67" s="19">
        <v>870</v>
      </c>
      <c r="G67" s="19">
        <v>870</v>
      </c>
      <c r="H67" s="19">
        <v>900</v>
      </c>
      <c r="I67" s="19">
        <v>950</v>
      </c>
    </row>
    <row r="68" spans="1:9" x14ac:dyDescent="0.25">
      <c r="A68" s="30"/>
      <c r="B68" s="29">
        <v>329</v>
      </c>
      <c r="C68" s="64"/>
      <c r="D68" s="29" t="s">
        <v>76</v>
      </c>
      <c r="E68" s="23">
        <f>SUM(E69:E73)</f>
        <v>3783</v>
      </c>
      <c r="F68" s="33">
        <f>SUM(F69:F73)</f>
        <v>4610</v>
      </c>
      <c r="G68" s="33">
        <f>SUM(G69:G73)</f>
        <v>4550</v>
      </c>
      <c r="H68" s="33">
        <f>SUM(H69:H73)</f>
        <v>4705</v>
      </c>
      <c r="I68" s="33">
        <f>SUM(I69:I73)</f>
        <v>4960</v>
      </c>
    </row>
    <row r="69" spans="1:9" x14ac:dyDescent="0.25">
      <c r="A69" s="30"/>
      <c r="B69" s="30">
        <v>3291</v>
      </c>
      <c r="C69" s="50"/>
      <c r="D69" s="30" t="s">
        <v>150</v>
      </c>
      <c r="E69" s="19">
        <v>832</v>
      </c>
      <c r="F69" s="19">
        <v>1000</v>
      </c>
      <c r="G69" s="19">
        <v>1000</v>
      </c>
      <c r="H69" s="19">
        <v>1050</v>
      </c>
      <c r="I69" s="19">
        <v>1100</v>
      </c>
    </row>
    <row r="70" spans="1:9" x14ac:dyDescent="0.25">
      <c r="A70" s="30"/>
      <c r="B70" s="30">
        <v>3292</v>
      </c>
      <c r="C70" s="50"/>
      <c r="D70" s="30" t="s">
        <v>72</v>
      </c>
      <c r="E70" s="19">
        <v>2931</v>
      </c>
      <c r="F70" s="19">
        <v>3500</v>
      </c>
      <c r="G70" s="19">
        <v>3500</v>
      </c>
      <c r="H70" s="19">
        <v>3600</v>
      </c>
      <c r="I70" s="19">
        <v>3800</v>
      </c>
    </row>
    <row r="71" spans="1:9" ht="14.25" customHeight="1" x14ac:dyDescent="0.25">
      <c r="A71" s="30"/>
      <c r="B71" s="30">
        <v>3293</v>
      </c>
      <c r="C71" s="50"/>
      <c r="D71" s="30" t="s">
        <v>73</v>
      </c>
      <c r="E71" s="19">
        <v>0</v>
      </c>
      <c r="F71" s="19">
        <v>50</v>
      </c>
      <c r="G71" s="19">
        <v>0</v>
      </c>
      <c r="H71" s="19">
        <v>0</v>
      </c>
      <c r="I71" s="19">
        <v>0</v>
      </c>
    </row>
    <row r="72" spans="1:9" ht="14.25" customHeight="1" x14ac:dyDescent="0.25">
      <c r="A72" s="30"/>
      <c r="B72" s="30">
        <v>3295</v>
      </c>
      <c r="C72" s="50"/>
      <c r="D72" s="30" t="s">
        <v>77</v>
      </c>
      <c r="E72" s="19">
        <v>20</v>
      </c>
      <c r="F72" s="19">
        <v>60</v>
      </c>
      <c r="G72" s="19">
        <v>50</v>
      </c>
      <c r="H72" s="19">
        <v>55</v>
      </c>
      <c r="I72" s="19">
        <v>60</v>
      </c>
    </row>
    <row r="73" spans="1:9" ht="14.25" customHeight="1" thickBot="1" x14ac:dyDescent="0.3">
      <c r="A73" s="37"/>
      <c r="B73" s="37">
        <v>3299</v>
      </c>
      <c r="C73" s="56"/>
      <c r="D73" s="37" t="s">
        <v>76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</row>
    <row r="74" spans="1:9" ht="14.25" customHeight="1" thickTop="1" thickBot="1" x14ac:dyDescent="0.3">
      <c r="A74" s="30"/>
      <c r="B74" s="63"/>
      <c r="C74" s="47">
        <v>31</v>
      </c>
      <c r="D74" s="47" t="s">
        <v>85</v>
      </c>
      <c r="E74" s="55">
        <v>138695</v>
      </c>
      <c r="F74" s="55">
        <v>158395</v>
      </c>
      <c r="G74" s="55">
        <v>166980</v>
      </c>
      <c r="H74" s="55">
        <v>175365</v>
      </c>
      <c r="I74" s="55">
        <v>183995</v>
      </c>
    </row>
    <row r="75" spans="1:9" ht="14.25" customHeight="1" thickTop="1" x14ac:dyDescent="0.25">
      <c r="A75" s="30"/>
      <c r="B75" s="63"/>
      <c r="C75" s="47">
        <v>52</v>
      </c>
      <c r="D75" s="47" t="s">
        <v>47</v>
      </c>
      <c r="E75" s="55">
        <v>4247</v>
      </c>
      <c r="F75" s="55">
        <v>7000</v>
      </c>
      <c r="G75" s="55">
        <v>2200</v>
      </c>
      <c r="H75" s="55">
        <v>2310</v>
      </c>
      <c r="I75" s="55">
        <v>2425</v>
      </c>
    </row>
    <row r="76" spans="1:9" ht="14.25" customHeight="1" x14ac:dyDescent="0.25">
      <c r="A76" s="30"/>
      <c r="B76" s="31">
        <v>34</v>
      </c>
      <c r="C76" s="49"/>
      <c r="D76" s="31" t="s">
        <v>79</v>
      </c>
      <c r="E76" s="21">
        <f>SUM(E77)</f>
        <v>1084</v>
      </c>
      <c r="F76" s="32">
        <f>SUM(F77)</f>
        <v>900</v>
      </c>
      <c r="G76" s="32">
        <f t="shared" ref="G76" si="8">SUM(G77)</f>
        <v>900</v>
      </c>
      <c r="H76" s="32">
        <f>H78+H79</f>
        <v>950</v>
      </c>
      <c r="I76" s="32">
        <f>I77</f>
        <v>1000</v>
      </c>
    </row>
    <row r="77" spans="1:9" ht="14.25" customHeight="1" x14ac:dyDescent="0.25">
      <c r="A77" s="30"/>
      <c r="B77" s="34">
        <v>343</v>
      </c>
      <c r="C77" s="65"/>
      <c r="D77" s="34" t="s">
        <v>80</v>
      </c>
      <c r="E77" s="35">
        <f>SUM(D78:E79)</f>
        <v>1084</v>
      </c>
      <c r="F77" s="36">
        <f>SUM(F78:F79)</f>
        <v>900</v>
      </c>
      <c r="G77" s="36">
        <f t="shared" ref="G77:I77" si="9">SUM(G78:G79)</f>
        <v>900</v>
      </c>
      <c r="H77" s="36">
        <f t="shared" si="9"/>
        <v>950</v>
      </c>
      <c r="I77" s="36">
        <f t="shared" si="9"/>
        <v>1000</v>
      </c>
    </row>
    <row r="78" spans="1:9" ht="14.25" customHeight="1" x14ac:dyDescent="0.25">
      <c r="A78" s="30"/>
      <c r="B78" s="30">
        <v>3431</v>
      </c>
      <c r="C78" s="50"/>
      <c r="D78" s="30" t="s">
        <v>81</v>
      </c>
      <c r="E78" s="19">
        <v>1084</v>
      </c>
      <c r="F78" s="19">
        <v>900</v>
      </c>
      <c r="G78" s="19">
        <v>900</v>
      </c>
      <c r="H78" s="19">
        <v>950</v>
      </c>
      <c r="I78" s="19">
        <v>1000</v>
      </c>
    </row>
    <row r="79" spans="1:9" ht="15.75" thickBot="1" x14ac:dyDescent="0.3">
      <c r="A79" s="37"/>
      <c r="B79" s="37">
        <v>3433</v>
      </c>
      <c r="C79" s="56"/>
      <c r="D79" s="37" t="s">
        <v>82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</row>
    <row r="80" spans="1:9" ht="15.75" thickTop="1" x14ac:dyDescent="0.25">
      <c r="A80" s="30"/>
      <c r="B80" s="63"/>
      <c r="C80" s="47">
        <v>31</v>
      </c>
      <c r="D80" s="47" t="s">
        <v>85</v>
      </c>
      <c r="E80" s="38">
        <v>1084</v>
      </c>
      <c r="F80" s="38">
        <v>900</v>
      </c>
      <c r="G80" s="38">
        <v>900</v>
      </c>
      <c r="H80" s="38">
        <v>950</v>
      </c>
      <c r="I80" s="38">
        <v>1000</v>
      </c>
    </row>
    <row r="81" spans="1:9" ht="30" x14ac:dyDescent="0.25">
      <c r="A81" s="66">
        <v>4</v>
      </c>
      <c r="B81" s="66"/>
      <c r="C81" s="66"/>
      <c r="D81" s="67" t="s">
        <v>24</v>
      </c>
      <c r="E81" s="68">
        <f>E82</f>
        <v>6065</v>
      </c>
      <c r="F81" s="68">
        <f>F82</f>
        <v>2000</v>
      </c>
      <c r="G81" s="68">
        <v>3000</v>
      </c>
      <c r="H81" s="68">
        <f>H82</f>
        <v>3200</v>
      </c>
      <c r="I81" s="68">
        <f>I82</f>
        <v>3400</v>
      </c>
    </row>
    <row r="82" spans="1:9" ht="30" x14ac:dyDescent="0.25">
      <c r="A82" s="27"/>
      <c r="B82" s="20">
        <v>42</v>
      </c>
      <c r="C82" s="20"/>
      <c r="D82" s="69" t="s">
        <v>48</v>
      </c>
      <c r="E82" s="21">
        <f>E83</f>
        <v>6065</v>
      </c>
      <c r="F82" s="21">
        <f t="shared" ref="F82:G82" si="10">F83</f>
        <v>2000</v>
      </c>
      <c r="G82" s="21">
        <f t="shared" si="10"/>
        <v>3000</v>
      </c>
      <c r="H82" s="21">
        <f>H84</f>
        <v>3200</v>
      </c>
      <c r="I82" s="21">
        <f>I83</f>
        <v>3400</v>
      </c>
    </row>
    <row r="83" spans="1:9" x14ac:dyDescent="0.25">
      <c r="A83" s="27"/>
      <c r="B83" s="22">
        <v>422</v>
      </c>
      <c r="C83" s="22"/>
      <c r="D83" s="71" t="s">
        <v>84</v>
      </c>
      <c r="E83" s="23">
        <f>SUM(E84:E84)</f>
        <v>6065</v>
      </c>
      <c r="F83" s="23">
        <f>SUM(F84:F84)</f>
        <v>2000</v>
      </c>
      <c r="G83" s="23">
        <f>SUM(G84:G84)</f>
        <v>3000</v>
      </c>
      <c r="H83" s="23">
        <f>SUM(H84:H84)</f>
        <v>3200</v>
      </c>
      <c r="I83" s="23">
        <v>3400</v>
      </c>
    </row>
    <row r="84" spans="1:9" ht="29.25" thickBot="1" x14ac:dyDescent="0.3">
      <c r="A84" s="27"/>
      <c r="B84" s="27">
        <v>4227</v>
      </c>
      <c r="C84" s="27"/>
      <c r="D84" s="72" t="s">
        <v>83</v>
      </c>
      <c r="E84" s="19">
        <v>6065</v>
      </c>
      <c r="F84" s="19">
        <v>2000</v>
      </c>
      <c r="G84" s="19">
        <v>3000</v>
      </c>
      <c r="H84" s="19">
        <v>3200</v>
      </c>
      <c r="I84" s="19">
        <v>3400</v>
      </c>
    </row>
    <row r="85" spans="1:9" ht="15.75" thickTop="1" x14ac:dyDescent="0.25">
      <c r="A85" s="27"/>
      <c r="B85" s="73"/>
      <c r="C85" s="74">
        <v>31</v>
      </c>
      <c r="D85" s="75" t="s">
        <v>85</v>
      </c>
      <c r="E85" s="55">
        <v>6065</v>
      </c>
      <c r="F85" s="55">
        <v>2000</v>
      </c>
      <c r="G85" s="55">
        <v>3000</v>
      </c>
      <c r="H85" s="55">
        <v>3200</v>
      </c>
      <c r="I85" s="55">
        <v>3400</v>
      </c>
    </row>
    <row r="86" spans="1:9" x14ac:dyDescent="0.25">
      <c r="A86" s="190" t="s">
        <v>26</v>
      </c>
      <c r="B86" s="191"/>
      <c r="C86" s="191"/>
      <c r="D86" s="192"/>
      <c r="E86" s="41">
        <f>E35+E81</f>
        <v>355840</v>
      </c>
      <c r="F86" s="41">
        <f>F35+F81</f>
        <v>428295</v>
      </c>
      <c r="G86" s="41">
        <f>G35+G81</f>
        <v>467000</v>
      </c>
      <c r="H86" s="41">
        <f>H35+H81</f>
        <v>490350</v>
      </c>
      <c r="I86" s="41">
        <f>I35+I81</f>
        <v>514795</v>
      </c>
    </row>
    <row r="87" spans="1:9" x14ac:dyDescent="0.25">
      <c r="A87" s="190" t="s">
        <v>86</v>
      </c>
      <c r="B87" s="191"/>
      <c r="C87" s="191"/>
      <c r="D87" s="192"/>
      <c r="E87" s="41">
        <f>E86</f>
        <v>355840</v>
      </c>
      <c r="F87" s="41">
        <f>F86</f>
        <v>428295</v>
      </c>
      <c r="G87" s="41">
        <f>G35+G81</f>
        <v>467000</v>
      </c>
      <c r="H87" s="41">
        <f>H86</f>
        <v>490350</v>
      </c>
      <c r="I87" s="41">
        <f>I86</f>
        <v>514795</v>
      </c>
    </row>
    <row r="88" spans="1:9" x14ac:dyDescent="0.25">
      <c r="E88" s="76"/>
      <c r="F88" s="76"/>
      <c r="G88" s="76"/>
      <c r="H88" s="76"/>
      <c r="I88" s="76"/>
    </row>
  </sheetData>
  <mergeCells count="8">
    <mergeCell ref="A86:D86"/>
    <mergeCell ref="A87:D87"/>
    <mergeCell ref="A1:I1"/>
    <mergeCell ref="A3:I3"/>
    <mergeCell ref="A5:I5"/>
    <mergeCell ref="A7:I7"/>
    <mergeCell ref="A29:D29"/>
    <mergeCell ref="A32:I32"/>
  </mergeCells>
  <pageMargins left="0.7" right="0.7" top="0.75" bottom="0.75" header="0.3" footer="0.3"/>
  <pageSetup paperSize="9" scale="72" fitToHeight="0" orientation="landscape" r:id="rId1"/>
  <rowBreaks count="1" manualBreakCount="1">
    <brk id="3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7" workbookViewId="0">
      <selection activeCell="F24" sqref="F24"/>
    </sheetView>
  </sheetViews>
  <sheetFormatPr defaultRowHeight="15" x14ac:dyDescent="0.25"/>
  <cols>
    <col min="1" max="1" width="25.28515625" customWidth="1"/>
    <col min="2" max="3" width="21.140625" customWidth="1"/>
    <col min="4" max="4" width="19.85546875" customWidth="1"/>
    <col min="5" max="5" width="19.42578125" customWidth="1"/>
    <col min="6" max="6" width="22.85546875" customWidth="1"/>
  </cols>
  <sheetData>
    <row r="1" spans="1:6" ht="31.5" customHeight="1" x14ac:dyDescent="0.25">
      <c r="A1" s="193" t="s">
        <v>141</v>
      </c>
      <c r="B1" s="193"/>
      <c r="C1" s="193"/>
      <c r="D1" s="193"/>
      <c r="E1" s="193"/>
      <c r="F1" s="193"/>
    </row>
    <row r="2" spans="1:6" ht="18" x14ac:dyDescent="0.25">
      <c r="A2" s="1"/>
      <c r="B2" s="1"/>
      <c r="C2" s="1"/>
      <c r="D2" s="1"/>
      <c r="E2" s="1"/>
      <c r="F2" s="1"/>
    </row>
    <row r="3" spans="1:6" ht="15.75" x14ac:dyDescent="0.25">
      <c r="A3" s="193" t="s">
        <v>30</v>
      </c>
      <c r="B3" s="193"/>
      <c r="C3" s="193"/>
      <c r="D3" s="193"/>
      <c r="E3" s="193"/>
      <c r="F3" s="193"/>
    </row>
    <row r="4" spans="1:6" ht="18" x14ac:dyDescent="0.25">
      <c r="B4" s="1"/>
      <c r="C4" s="1"/>
      <c r="D4" s="1"/>
      <c r="E4" s="2"/>
      <c r="F4" s="2"/>
    </row>
    <row r="5" spans="1:6" ht="15.75" x14ac:dyDescent="0.25">
      <c r="A5" s="193" t="s">
        <v>15</v>
      </c>
      <c r="B5" s="193"/>
      <c r="C5" s="193"/>
      <c r="D5" s="193"/>
      <c r="E5" s="193"/>
      <c r="F5" s="193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193" t="s">
        <v>126</v>
      </c>
      <c r="B7" s="193"/>
      <c r="C7" s="193"/>
      <c r="D7" s="193"/>
      <c r="E7" s="193"/>
      <c r="F7" s="193"/>
    </row>
    <row r="8" spans="1:6" ht="18" x14ac:dyDescent="0.25">
      <c r="A8" s="1"/>
      <c r="B8" s="1"/>
      <c r="C8" s="1"/>
      <c r="D8" s="1"/>
      <c r="E8" s="2"/>
      <c r="F8" s="2"/>
    </row>
    <row r="9" spans="1:6" ht="25.5" x14ac:dyDescent="0.25">
      <c r="A9" s="13" t="s">
        <v>127</v>
      </c>
      <c r="B9" s="12" t="s">
        <v>116</v>
      </c>
      <c r="C9" s="13" t="s">
        <v>113</v>
      </c>
      <c r="D9" s="13" t="s">
        <v>124</v>
      </c>
      <c r="E9" s="13" t="s">
        <v>45</v>
      </c>
      <c r="F9" s="13" t="s">
        <v>108</v>
      </c>
    </row>
    <row r="10" spans="1:6" x14ac:dyDescent="0.25">
      <c r="A10" s="111" t="s">
        <v>0</v>
      </c>
      <c r="B10" s="120">
        <f>B11+B13+B15</f>
        <v>356153</v>
      </c>
      <c r="C10" s="122">
        <f>C11+C13+C15</f>
        <v>428295</v>
      </c>
      <c r="D10" s="122">
        <f>D11+D13+D15</f>
        <v>467000</v>
      </c>
      <c r="E10" s="122">
        <f>E11+E13+E15</f>
        <v>490350</v>
      </c>
      <c r="F10" s="122">
        <f>F11+F13+F15</f>
        <v>514795</v>
      </c>
    </row>
    <row r="11" spans="1:6" x14ac:dyDescent="0.25">
      <c r="A11" s="14" t="s">
        <v>128</v>
      </c>
      <c r="B11" s="119">
        <v>24314</v>
      </c>
      <c r="C11" s="119">
        <v>25000</v>
      </c>
      <c r="D11" s="119">
        <v>34600</v>
      </c>
      <c r="E11" s="119">
        <v>36330</v>
      </c>
      <c r="F11" s="119">
        <v>38100</v>
      </c>
    </row>
    <row r="12" spans="1:6" x14ac:dyDescent="0.25">
      <c r="A12" s="8" t="s">
        <v>129</v>
      </c>
      <c r="B12" s="5">
        <v>24314</v>
      </c>
      <c r="C12" s="5">
        <v>25000</v>
      </c>
      <c r="D12" s="5">
        <v>34600</v>
      </c>
      <c r="E12" s="5">
        <v>36330</v>
      </c>
      <c r="F12" s="5">
        <v>38100</v>
      </c>
    </row>
    <row r="13" spans="1:6" x14ac:dyDescent="0.25">
      <c r="A13" s="7" t="s">
        <v>153</v>
      </c>
      <c r="B13" s="118">
        <v>327592</v>
      </c>
      <c r="C13" s="121">
        <v>396295</v>
      </c>
      <c r="D13" s="121">
        <v>430200</v>
      </c>
      <c r="E13" s="121">
        <v>451710</v>
      </c>
      <c r="F13" s="121">
        <v>474270</v>
      </c>
    </row>
    <row r="14" spans="1:6" x14ac:dyDescent="0.25">
      <c r="A14" s="11" t="s">
        <v>154</v>
      </c>
      <c r="B14" s="4">
        <v>327592</v>
      </c>
      <c r="C14" s="5">
        <v>396295</v>
      </c>
      <c r="D14" s="5">
        <v>430200</v>
      </c>
      <c r="E14" s="5">
        <v>451710</v>
      </c>
      <c r="F14" s="5">
        <v>474270</v>
      </c>
    </row>
    <row r="15" spans="1:6" x14ac:dyDescent="0.25">
      <c r="A15" s="111" t="s">
        <v>130</v>
      </c>
      <c r="B15" s="118">
        <v>4247</v>
      </c>
      <c r="C15" s="121">
        <v>7000</v>
      </c>
      <c r="D15" s="121">
        <v>2200</v>
      </c>
      <c r="E15" s="121">
        <v>2310</v>
      </c>
      <c r="F15" s="123">
        <v>2425</v>
      </c>
    </row>
    <row r="16" spans="1:6" x14ac:dyDescent="0.25">
      <c r="A16" s="8" t="s">
        <v>131</v>
      </c>
      <c r="B16" s="4">
        <v>4247</v>
      </c>
      <c r="C16" s="5">
        <v>7000</v>
      </c>
      <c r="D16" s="5">
        <v>2200</v>
      </c>
      <c r="E16" s="5">
        <v>2310</v>
      </c>
      <c r="F16" s="6">
        <v>2425</v>
      </c>
    </row>
    <row r="19" spans="1:6" ht="15.75" x14ac:dyDescent="0.25">
      <c r="A19" s="193" t="s">
        <v>132</v>
      </c>
      <c r="B19" s="193"/>
      <c r="C19" s="193"/>
      <c r="D19" s="193"/>
      <c r="E19" s="193"/>
      <c r="F19" s="193"/>
    </row>
    <row r="20" spans="1:6" ht="18" x14ac:dyDescent="0.25">
      <c r="A20" s="1"/>
      <c r="B20" s="1"/>
      <c r="C20" s="1"/>
      <c r="D20" s="1"/>
      <c r="E20" s="2"/>
      <c r="F20" s="2"/>
    </row>
    <row r="21" spans="1:6" ht="25.5" x14ac:dyDescent="0.25">
      <c r="A21" s="13" t="s">
        <v>127</v>
      </c>
      <c r="B21" s="12" t="s">
        <v>116</v>
      </c>
      <c r="C21" s="13" t="s">
        <v>113</v>
      </c>
      <c r="D21" s="13" t="s">
        <v>124</v>
      </c>
      <c r="E21" s="13" t="s">
        <v>45</v>
      </c>
      <c r="F21" s="13" t="s">
        <v>108</v>
      </c>
    </row>
    <row r="22" spans="1:6" x14ac:dyDescent="0.25">
      <c r="A22" s="111" t="s">
        <v>3</v>
      </c>
      <c r="B22" s="120">
        <f>B23+B25+B27</f>
        <v>355840</v>
      </c>
      <c r="C22" s="122">
        <f>C23+C25+C27</f>
        <v>428295</v>
      </c>
      <c r="D22" s="122">
        <f>D23+D25+D27</f>
        <v>467000</v>
      </c>
      <c r="E22" s="122">
        <f>E23+E25+E27</f>
        <v>490350</v>
      </c>
      <c r="F22" s="122">
        <f>F23+F25+F27</f>
        <v>514795</v>
      </c>
    </row>
    <row r="23" spans="1:6" x14ac:dyDescent="0.25">
      <c r="A23" s="14" t="s">
        <v>128</v>
      </c>
      <c r="B23" s="118">
        <v>24314</v>
      </c>
      <c r="C23" s="121">
        <v>25000</v>
      </c>
      <c r="D23" s="121">
        <v>34600</v>
      </c>
      <c r="E23" s="121">
        <v>36330</v>
      </c>
      <c r="F23" s="121">
        <v>38100</v>
      </c>
    </row>
    <row r="24" spans="1:6" x14ac:dyDescent="0.25">
      <c r="A24" s="8" t="s">
        <v>129</v>
      </c>
      <c r="B24" s="4">
        <v>24314</v>
      </c>
      <c r="C24" s="5">
        <v>25000</v>
      </c>
      <c r="D24" s="5">
        <v>34600</v>
      </c>
      <c r="E24" s="5">
        <v>36330</v>
      </c>
      <c r="F24" s="5">
        <v>38100</v>
      </c>
    </row>
    <row r="25" spans="1:6" x14ac:dyDescent="0.25">
      <c r="A25" s="14" t="s">
        <v>133</v>
      </c>
      <c r="B25" s="118">
        <v>327279</v>
      </c>
      <c r="C25" s="121">
        <v>396295</v>
      </c>
      <c r="D25" s="121">
        <v>430200</v>
      </c>
      <c r="E25" s="121">
        <v>451710</v>
      </c>
      <c r="F25" s="121">
        <v>474270</v>
      </c>
    </row>
    <row r="26" spans="1:6" x14ac:dyDescent="0.25">
      <c r="A26" s="8" t="s">
        <v>134</v>
      </c>
      <c r="B26" s="4">
        <v>327279</v>
      </c>
      <c r="C26" s="5">
        <v>396295</v>
      </c>
      <c r="D26" s="5">
        <v>430200</v>
      </c>
      <c r="E26" s="5">
        <v>451710</v>
      </c>
      <c r="F26" s="5">
        <v>474270</v>
      </c>
    </row>
    <row r="27" spans="1:6" x14ac:dyDescent="0.25">
      <c r="A27" s="111" t="s">
        <v>130</v>
      </c>
      <c r="B27" s="118">
        <v>4247</v>
      </c>
      <c r="C27" s="121">
        <v>7000</v>
      </c>
      <c r="D27" s="121">
        <v>2200</v>
      </c>
      <c r="E27" s="121">
        <v>2310</v>
      </c>
      <c r="F27" s="121">
        <v>2425</v>
      </c>
    </row>
    <row r="28" spans="1:6" x14ac:dyDescent="0.25">
      <c r="A28" s="8" t="s">
        <v>131</v>
      </c>
      <c r="B28" s="4">
        <v>4247</v>
      </c>
      <c r="C28" s="5">
        <v>7000</v>
      </c>
      <c r="D28" s="5">
        <v>2200</v>
      </c>
      <c r="E28" s="5">
        <v>2310</v>
      </c>
      <c r="F28" s="6">
        <v>2425</v>
      </c>
    </row>
  </sheetData>
  <mergeCells count="5">
    <mergeCell ref="A1:F1"/>
    <mergeCell ref="A3:F3"/>
    <mergeCell ref="A5:F5"/>
    <mergeCell ref="A7:F7"/>
    <mergeCell ref="A19:F19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workbookViewId="0">
      <selection activeCell="D19" sqref="D19"/>
    </sheetView>
  </sheetViews>
  <sheetFormatPr defaultRowHeight="15" x14ac:dyDescent="0.25"/>
  <cols>
    <col min="1" max="1" width="29.5703125" customWidth="1"/>
    <col min="2" max="2" width="19.5703125" customWidth="1"/>
    <col min="3" max="3" width="19.85546875" customWidth="1"/>
    <col min="4" max="5" width="21" customWidth="1"/>
    <col min="6" max="6" width="22.5703125" customWidth="1"/>
  </cols>
  <sheetData>
    <row r="1" spans="1:6" ht="50.25" customHeight="1" x14ac:dyDescent="0.25">
      <c r="A1" s="193" t="s">
        <v>142</v>
      </c>
      <c r="B1" s="193"/>
      <c r="C1" s="193"/>
      <c r="D1" s="193"/>
      <c r="E1" s="193"/>
      <c r="F1" s="193"/>
    </row>
    <row r="2" spans="1:6" ht="18" x14ac:dyDescent="0.25">
      <c r="A2" s="1"/>
      <c r="B2" s="1"/>
      <c r="C2" s="1"/>
      <c r="D2" s="1"/>
      <c r="E2" s="1"/>
      <c r="F2" s="1"/>
    </row>
    <row r="3" spans="1:6" ht="15.75" x14ac:dyDescent="0.25">
      <c r="A3" s="193" t="s">
        <v>30</v>
      </c>
      <c r="B3" s="193"/>
      <c r="C3" s="193"/>
      <c r="D3" s="193"/>
      <c r="E3" s="194"/>
      <c r="F3" s="194"/>
    </row>
    <row r="4" spans="1:6" ht="18" x14ac:dyDescent="0.25">
      <c r="A4" s="1"/>
      <c r="B4" s="1"/>
      <c r="C4" s="1"/>
      <c r="D4" s="1"/>
      <c r="E4" s="2"/>
      <c r="F4" s="2"/>
    </row>
    <row r="5" spans="1:6" ht="15.75" x14ac:dyDescent="0.25">
      <c r="A5" s="193" t="s">
        <v>15</v>
      </c>
      <c r="B5" s="195"/>
      <c r="C5" s="195"/>
      <c r="D5" s="195"/>
      <c r="E5" s="195"/>
      <c r="F5" s="195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193" t="s">
        <v>25</v>
      </c>
      <c r="B7" s="196"/>
      <c r="C7" s="196"/>
      <c r="D7" s="196"/>
      <c r="E7" s="196"/>
      <c r="F7" s="196"/>
    </row>
    <row r="8" spans="1:6" ht="18" x14ac:dyDescent="0.25">
      <c r="A8" s="1"/>
      <c r="B8" s="1"/>
      <c r="C8" s="1"/>
      <c r="D8" s="1"/>
      <c r="E8" s="2"/>
      <c r="F8" s="2"/>
    </row>
    <row r="9" spans="1:6" ht="25.5" x14ac:dyDescent="0.25">
      <c r="A9" s="13" t="s">
        <v>127</v>
      </c>
      <c r="B9" s="12" t="s">
        <v>116</v>
      </c>
      <c r="C9" s="13" t="s">
        <v>113</v>
      </c>
      <c r="D9" s="13" t="s">
        <v>124</v>
      </c>
      <c r="E9" s="13" t="s">
        <v>45</v>
      </c>
      <c r="F9" s="13" t="s">
        <v>108</v>
      </c>
    </row>
    <row r="10" spans="1:6" x14ac:dyDescent="0.25">
      <c r="A10" s="7" t="s">
        <v>26</v>
      </c>
      <c r="B10" s="4">
        <f>B11</f>
        <v>355840</v>
      </c>
      <c r="C10" s="5">
        <f>C11</f>
        <v>428295</v>
      </c>
      <c r="D10" s="5">
        <f>D11</f>
        <v>467000</v>
      </c>
      <c r="E10" s="5">
        <f>E11</f>
        <v>490350</v>
      </c>
      <c r="F10" s="5">
        <f>F11</f>
        <v>514795</v>
      </c>
    </row>
    <row r="11" spans="1:6" x14ac:dyDescent="0.25">
      <c r="A11" s="7" t="s">
        <v>151</v>
      </c>
      <c r="B11" s="4">
        <v>355840</v>
      </c>
      <c r="C11" s="5">
        <v>428295</v>
      </c>
      <c r="D11" s="5">
        <v>467000</v>
      </c>
      <c r="E11" s="5">
        <v>490350</v>
      </c>
      <c r="F11" s="5">
        <v>514795</v>
      </c>
    </row>
    <row r="12" spans="1:6" x14ac:dyDescent="0.25">
      <c r="A12" s="11" t="s">
        <v>152</v>
      </c>
      <c r="B12" s="4">
        <f>B11</f>
        <v>355840</v>
      </c>
      <c r="C12" s="5">
        <f>C11</f>
        <v>428295</v>
      </c>
      <c r="D12" s="5">
        <f>D11</f>
        <v>467000</v>
      </c>
      <c r="E12" s="5">
        <f>E11</f>
        <v>490350</v>
      </c>
      <c r="F12" s="5">
        <f>F11</f>
        <v>514795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workbookViewId="0">
      <selection activeCell="H15" sqref="H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3.85546875" customWidth="1"/>
    <col min="4" max="4" width="17.140625" customWidth="1"/>
    <col min="5" max="5" width="16.5703125" customWidth="1"/>
    <col min="6" max="6" width="18.5703125" customWidth="1"/>
    <col min="7" max="7" width="18.28515625" customWidth="1"/>
    <col min="8" max="8" width="20.85546875" customWidth="1"/>
  </cols>
  <sheetData>
    <row r="1" spans="1:8" ht="49.5" customHeight="1" x14ac:dyDescent="0.25">
      <c r="A1" s="193" t="s">
        <v>105</v>
      </c>
      <c r="B1" s="193"/>
      <c r="C1" s="193"/>
      <c r="D1" s="193"/>
      <c r="E1" s="193"/>
      <c r="F1" s="193"/>
      <c r="G1" s="193"/>
      <c r="H1" s="193"/>
    </row>
    <row r="2" spans="1:8" ht="18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193" t="s">
        <v>30</v>
      </c>
      <c r="B3" s="193"/>
      <c r="C3" s="193"/>
      <c r="D3" s="193"/>
      <c r="E3" s="193"/>
      <c r="F3" s="193"/>
      <c r="G3" s="193"/>
      <c r="H3" s="193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5.75" x14ac:dyDescent="0.25">
      <c r="A5" s="193" t="s">
        <v>135</v>
      </c>
      <c r="B5" s="193"/>
      <c r="C5" s="193"/>
      <c r="D5" s="193"/>
      <c r="E5" s="193"/>
      <c r="F5" s="193"/>
      <c r="G5" s="193"/>
      <c r="H5" s="193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ht="25.5" x14ac:dyDescent="0.25">
      <c r="A7" s="13" t="s">
        <v>16</v>
      </c>
      <c r="B7" s="12" t="s">
        <v>17</v>
      </c>
      <c r="C7" s="12" t="s">
        <v>50</v>
      </c>
      <c r="D7" s="12" t="s">
        <v>116</v>
      </c>
      <c r="E7" s="13" t="s">
        <v>113</v>
      </c>
      <c r="F7" s="13" t="s">
        <v>124</v>
      </c>
      <c r="G7" s="13" t="s">
        <v>45</v>
      </c>
      <c r="H7" s="13" t="s">
        <v>108</v>
      </c>
    </row>
    <row r="8" spans="1:8" x14ac:dyDescent="0.25">
      <c r="A8" s="113"/>
      <c r="B8" s="112"/>
      <c r="C8" s="114" t="s">
        <v>136</v>
      </c>
      <c r="D8" s="112">
        <v>0</v>
      </c>
      <c r="E8" s="113">
        <v>0</v>
      </c>
      <c r="F8" s="113">
        <v>0</v>
      </c>
      <c r="G8" s="113">
        <v>0</v>
      </c>
      <c r="H8" s="113">
        <v>0</v>
      </c>
    </row>
    <row r="9" spans="1:8" ht="25.5" x14ac:dyDescent="0.25">
      <c r="A9" s="7">
        <v>8</v>
      </c>
      <c r="B9" s="7"/>
      <c r="C9" s="7" t="s">
        <v>27</v>
      </c>
      <c r="D9" s="4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25">
      <c r="A10" s="7"/>
      <c r="B10" s="10">
        <v>84</v>
      </c>
      <c r="C10" s="10" t="s">
        <v>34</v>
      </c>
      <c r="D10" s="4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A11" s="7"/>
      <c r="B11" s="10"/>
      <c r="C11" s="115"/>
      <c r="D11" s="4"/>
      <c r="E11" s="5"/>
      <c r="F11" s="5"/>
      <c r="G11" s="5"/>
      <c r="H11" s="5"/>
    </row>
    <row r="12" spans="1:8" x14ac:dyDescent="0.25">
      <c r="A12" s="7"/>
      <c r="B12" s="10"/>
      <c r="C12" s="114" t="s">
        <v>137</v>
      </c>
      <c r="D12" s="4">
        <v>0</v>
      </c>
      <c r="E12" s="5">
        <v>0</v>
      </c>
      <c r="F12" s="5">
        <v>0</v>
      </c>
      <c r="G12" s="5">
        <v>0</v>
      </c>
      <c r="H12" s="5">
        <v>0</v>
      </c>
    </row>
    <row r="13" spans="1:8" ht="25.5" x14ac:dyDescent="0.25">
      <c r="A13" s="9">
        <v>5</v>
      </c>
      <c r="B13" s="9"/>
      <c r="C13" s="14" t="s">
        <v>28</v>
      </c>
      <c r="D13" s="4">
        <v>0</v>
      </c>
      <c r="E13" s="5">
        <v>0</v>
      </c>
      <c r="F13" s="5">
        <v>0</v>
      </c>
      <c r="G13" s="5">
        <v>0</v>
      </c>
      <c r="H13" s="5">
        <v>0</v>
      </c>
    </row>
    <row r="14" spans="1:8" ht="25.5" x14ac:dyDescent="0.25">
      <c r="A14" s="10"/>
      <c r="B14" s="10">
        <v>54</v>
      </c>
      <c r="C14" s="15" t="s">
        <v>35</v>
      </c>
      <c r="D14" s="4">
        <v>0</v>
      </c>
      <c r="E14" s="5">
        <v>0</v>
      </c>
      <c r="F14" s="5">
        <v>0</v>
      </c>
      <c r="G14" s="5">
        <v>0</v>
      </c>
      <c r="H14" s="6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workbookViewId="0">
      <selection sqref="A1:F1"/>
    </sheetView>
  </sheetViews>
  <sheetFormatPr defaultRowHeight="15" x14ac:dyDescent="0.25"/>
  <cols>
    <col min="1" max="1" width="25.28515625" customWidth="1"/>
    <col min="2" max="2" width="20.7109375" customWidth="1"/>
    <col min="3" max="3" width="22.85546875" customWidth="1"/>
    <col min="4" max="5" width="20" customWidth="1"/>
    <col min="6" max="6" width="20.140625" customWidth="1"/>
    <col min="16" max="18" width="9.140625" customWidth="1"/>
  </cols>
  <sheetData>
    <row r="1" spans="1:6" ht="49.5" customHeight="1" x14ac:dyDescent="0.25">
      <c r="A1" s="193" t="s">
        <v>105</v>
      </c>
      <c r="B1" s="193"/>
      <c r="C1" s="193"/>
      <c r="D1" s="193"/>
      <c r="E1" s="193"/>
      <c r="F1" s="193"/>
    </row>
    <row r="2" spans="1:6" ht="18" x14ac:dyDescent="0.25">
      <c r="A2" s="1"/>
      <c r="B2" s="1"/>
      <c r="C2" s="1"/>
      <c r="D2" s="1"/>
      <c r="E2" s="1"/>
      <c r="F2" s="1"/>
    </row>
    <row r="3" spans="1:6" ht="15.75" x14ac:dyDescent="0.25">
      <c r="A3" s="193" t="s">
        <v>30</v>
      </c>
      <c r="B3" s="193"/>
      <c r="C3" s="193"/>
      <c r="D3" s="193"/>
      <c r="E3" s="193"/>
      <c r="F3" s="193"/>
    </row>
    <row r="4" spans="1:6" ht="18" x14ac:dyDescent="0.25">
      <c r="A4" s="1"/>
      <c r="B4" s="1"/>
      <c r="C4" s="1"/>
      <c r="D4" s="1"/>
      <c r="E4" s="2"/>
      <c r="F4" s="2"/>
    </row>
    <row r="5" spans="1:6" ht="15.75" x14ac:dyDescent="0.25">
      <c r="A5" s="193" t="s">
        <v>138</v>
      </c>
      <c r="B5" s="193"/>
      <c r="C5" s="193"/>
      <c r="D5" s="193"/>
      <c r="E5" s="193"/>
      <c r="F5" s="193"/>
    </row>
    <row r="6" spans="1:6" ht="18" x14ac:dyDescent="0.25">
      <c r="A6" s="1"/>
      <c r="B6" s="1"/>
      <c r="C6" s="1"/>
      <c r="D6" s="1"/>
      <c r="E6" s="2"/>
      <c r="F6" s="2"/>
    </row>
    <row r="7" spans="1:6" ht="25.5" x14ac:dyDescent="0.25">
      <c r="A7" s="12" t="s">
        <v>127</v>
      </c>
      <c r="B7" s="12" t="s">
        <v>116</v>
      </c>
      <c r="C7" s="13" t="s">
        <v>113</v>
      </c>
      <c r="D7" s="13" t="s">
        <v>124</v>
      </c>
      <c r="E7" s="13" t="s">
        <v>45</v>
      </c>
      <c r="F7" s="13" t="s">
        <v>108</v>
      </c>
    </row>
    <row r="8" spans="1:6" x14ac:dyDescent="0.25">
      <c r="A8" s="7" t="s">
        <v>136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6" ht="25.5" x14ac:dyDescent="0.25">
      <c r="A9" s="7" t="s">
        <v>139</v>
      </c>
      <c r="B9" s="4">
        <v>0</v>
      </c>
      <c r="C9" s="4">
        <v>0</v>
      </c>
      <c r="D9" s="4">
        <v>0</v>
      </c>
      <c r="E9" s="4">
        <v>0</v>
      </c>
      <c r="F9" s="4">
        <v>0</v>
      </c>
    </row>
    <row r="10" spans="1:6" ht="25.5" x14ac:dyDescent="0.25">
      <c r="A10" s="11" t="s">
        <v>140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25">
      <c r="A11" s="11"/>
      <c r="B11" s="4"/>
      <c r="C11" s="4"/>
      <c r="D11" s="4"/>
      <c r="E11" s="4"/>
      <c r="F11" s="4"/>
    </row>
    <row r="12" spans="1:6" x14ac:dyDescent="0.25">
      <c r="A12" s="7" t="s">
        <v>137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25">
      <c r="A13" s="14" t="s">
        <v>128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25">
      <c r="A14" s="8" t="s">
        <v>129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25">
      <c r="A15" s="14" t="s">
        <v>133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25">
      <c r="A16" s="8" t="s">
        <v>134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</row>
  </sheetData>
  <mergeCells count="3">
    <mergeCell ref="A5:F5"/>
    <mergeCell ref="A1:F1"/>
    <mergeCell ref="A3:F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4"/>
  <sheetViews>
    <sheetView tabSelected="1" view="pageBreakPreview" zoomScale="90" zoomScaleNormal="100" zoomScaleSheetLayoutView="90" workbookViewId="0">
      <selection activeCell="G27" sqref="G27"/>
    </sheetView>
  </sheetViews>
  <sheetFormatPr defaultRowHeight="15.75" x14ac:dyDescent="0.25"/>
  <cols>
    <col min="1" max="1" width="7.7109375" style="101" bestFit="1" customWidth="1"/>
    <col min="2" max="2" width="8.42578125" style="101" bestFit="1" customWidth="1"/>
    <col min="3" max="3" width="15.42578125" style="101" customWidth="1"/>
    <col min="4" max="4" width="46.28515625" style="101" customWidth="1"/>
    <col min="5" max="9" width="25.28515625" style="101" customWidth="1"/>
    <col min="10" max="16384" width="9.140625" style="101"/>
  </cols>
  <sheetData>
    <row r="1" spans="1:9" ht="34.5" customHeight="1" x14ac:dyDescent="0.25">
      <c r="A1" s="193" t="s">
        <v>105</v>
      </c>
      <c r="B1" s="193"/>
      <c r="C1" s="193"/>
      <c r="D1" s="193"/>
      <c r="E1" s="193"/>
      <c r="F1" s="193"/>
      <c r="G1" s="193"/>
      <c r="H1" s="193"/>
      <c r="I1" s="193"/>
    </row>
    <row r="2" spans="1:9" x14ac:dyDescent="0.25">
      <c r="A2" s="125"/>
      <c r="B2" s="125"/>
      <c r="C2" s="125"/>
      <c r="D2" s="125"/>
      <c r="E2" s="125"/>
      <c r="F2" s="125"/>
      <c r="G2" s="125"/>
      <c r="H2" s="126"/>
      <c r="I2" s="126"/>
    </row>
    <row r="3" spans="1:9" ht="15.75" customHeight="1" x14ac:dyDescent="0.25">
      <c r="A3" s="193" t="s">
        <v>29</v>
      </c>
      <c r="B3" s="195"/>
      <c r="C3" s="195"/>
      <c r="D3" s="195"/>
      <c r="E3" s="195"/>
      <c r="F3" s="195"/>
      <c r="G3" s="195"/>
      <c r="H3" s="195"/>
      <c r="I3" s="195"/>
    </row>
    <row r="4" spans="1:9" x14ac:dyDescent="0.25">
      <c r="A4" s="125"/>
      <c r="B4" s="125"/>
      <c r="C4" s="125"/>
      <c r="D4" s="125"/>
      <c r="E4" s="125"/>
      <c r="F4" s="125"/>
      <c r="G4" s="125"/>
      <c r="H4" s="126"/>
      <c r="I4" s="126"/>
    </row>
    <row r="5" spans="1:9" x14ac:dyDescent="0.25">
      <c r="A5" s="204" t="s">
        <v>31</v>
      </c>
      <c r="B5" s="205"/>
      <c r="C5" s="206"/>
      <c r="D5" s="43" t="s">
        <v>32</v>
      </c>
      <c r="E5" s="43" t="s">
        <v>116</v>
      </c>
      <c r="F5" s="42" t="s">
        <v>113</v>
      </c>
      <c r="G5" s="42" t="s">
        <v>155</v>
      </c>
      <c r="H5" s="42" t="s">
        <v>156</v>
      </c>
      <c r="I5" s="42" t="s">
        <v>157</v>
      </c>
    </row>
    <row r="6" spans="1:9" ht="37.5" customHeight="1" x14ac:dyDescent="0.25">
      <c r="A6" s="207" t="s">
        <v>165</v>
      </c>
      <c r="B6" s="208"/>
      <c r="C6" s="209"/>
      <c r="D6" s="133" t="s">
        <v>161</v>
      </c>
      <c r="E6" s="134">
        <f>E8+E14+E31</f>
        <v>355840</v>
      </c>
      <c r="F6" s="134">
        <f>F8+F14+F31</f>
        <v>428295</v>
      </c>
      <c r="G6" s="135">
        <f>G8+G14+G31</f>
        <v>467000</v>
      </c>
      <c r="H6" s="135">
        <f>H8+H14+H31</f>
        <v>490350</v>
      </c>
      <c r="I6" s="134">
        <f>I8+I14+I31</f>
        <v>514795</v>
      </c>
    </row>
    <row r="7" spans="1:9" ht="30.75" customHeight="1" thickBot="1" x14ac:dyDescent="0.3">
      <c r="A7" s="210" t="s">
        <v>158</v>
      </c>
      <c r="B7" s="211"/>
      <c r="C7" s="212"/>
      <c r="D7" s="127" t="s">
        <v>162</v>
      </c>
      <c r="E7" s="136"/>
      <c r="F7" s="136"/>
      <c r="G7" s="137"/>
      <c r="H7" s="137"/>
      <c r="I7" s="136"/>
    </row>
    <row r="8" spans="1:9" ht="30" customHeight="1" thickTop="1" thickBot="1" x14ac:dyDescent="0.35">
      <c r="A8" s="201" t="s">
        <v>90</v>
      </c>
      <c r="B8" s="202"/>
      <c r="C8" s="203"/>
      <c r="D8" s="128" t="s">
        <v>94</v>
      </c>
      <c r="E8" s="138">
        <f t="shared" ref="E8:I9" si="0">E9</f>
        <v>24314</v>
      </c>
      <c r="F8" s="138">
        <f t="shared" si="0"/>
        <v>25000</v>
      </c>
      <c r="G8" s="139">
        <f t="shared" si="0"/>
        <v>34600</v>
      </c>
      <c r="H8" s="139">
        <f t="shared" si="0"/>
        <v>36330</v>
      </c>
      <c r="I8" s="138">
        <f t="shared" si="0"/>
        <v>38100</v>
      </c>
    </row>
    <row r="9" spans="1:9" ht="18.75" thickTop="1" x14ac:dyDescent="0.25">
      <c r="A9" s="213">
        <v>3</v>
      </c>
      <c r="B9" s="214"/>
      <c r="C9" s="215"/>
      <c r="D9" s="132" t="s">
        <v>22</v>
      </c>
      <c r="E9" s="140">
        <f t="shared" si="0"/>
        <v>24314</v>
      </c>
      <c r="F9" s="140">
        <f t="shared" si="0"/>
        <v>25000</v>
      </c>
      <c r="G9" s="141">
        <f t="shared" si="0"/>
        <v>34600</v>
      </c>
      <c r="H9" s="141">
        <f t="shared" si="0"/>
        <v>36330</v>
      </c>
      <c r="I9" s="140">
        <f t="shared" si="0"/>
        <v>38100</v>
      </c>
    </row>
    <row r="10" spans="1:9" ht="18" x14ac:dyDescent="0.25">
      <c r="A10" s="198">
        <v>31</v>
      </c>
      <c r="B10" s="199"/>
      <c r="C10" s="200"/>
      <c r="D10" s="20" t="s">
        <v>23</v>
      </c>
      <c r="E10" s="142">
        <f>E11+E12+E13</f>
        <v>24314</v>
      </c>
      <c r="F10" s="142">
        <f>F11+F12+F13</f>
        <v>25000</v>
      </c>
      <c r="G10" s="143">
        <f>G11+G12+G13</f>
        <v>34600</v>
      </c>
      <c r="H10" s="143">
        <f>H11+H12+H13</f>
        <v>36330</v>
      </c>
      <c r="I10" s="142">
        <f>I11+I12+I13</f>
        <v>38100</v>
      </c>
    </row>
    <row r="11" spans="1:9" ht="18" x14ac:dyDescent="0.25">
      <c r="A11" s="24">
        <v>311</v>
      </c>
      <c r="B11" s="25"/>
      <c r="C11" s="26"/>
      <c r="D11" s="27" t="s">
        <v>91</v>
      </c>
      <c r="E11" s="144">
        <v>0</v>
      </c>
      <c r="F11" s="144">
        <v>0</v>
      </c>
      <c r="G11" s="145">
        <v>0</v>
      </c>
      <c r="H11" s="145">
        <v>36330</v>
      </c>
      <c r="I11" s="144">
        <v>38100</v>
      </c>
    </row>
    <row r="12" spans="1:9" ht="18" x14ac:dyDescent="0.25">
      <c r="A12" s="24">
        <v>312</v>
      </c>
      <c r="B12" s="25"/>
      <c r="C12" s="26"/>
      <c r="D12" s="27" t="s">
        <v>92</v>
      </c>
      <c r="E12" s="144">
        <v>349</v>
      </c>
      <c r="F12" s="144">
        <v>14000</v>
      </c>
      <c r="G12" s="145">
        <v>0</v>
      </c>
      <c r="H12" s="145">
        <v>0</v>
      </c>
      <c r="I12" s="144">
        <v>0</v>
      </c>
    </row>
    <row r="13" spans="1:9" ht="18.75" thickBot="1" x14ac:dyDescent="0.3">
      <c r="A13" s="24">
        <v>313</v>
      </c>
      <c r="B13" s="25"/>
      <c r="C13" s="26"/>
      <c r="D13" s="27" t="s">
        <v>93</v>
      </c>
      <c r="E13" s="144">
        <v>23965</v>
      </c>
      <c r="F13" s="144">
        <v>11000</v>
      </c>
      <c r="G13" s="145">
        <v>34600</v>
      </c>
      <c r="H13" s="145">
        <v>0</v>
      </c>
      <c r="I13" s="144">
        <v>0</v>
      </c>
    </row>
    <row r="14" spans="1:9" ht="30" thickTop="1" thickBot="1" x14ac:dyDescent="0.35">
      <c r="A14" s="201" t="s">
        <v>95</v>
      </c>
      <c r="B14" s="202"/>
      <c r="C14" s="203"/>
      <c r="D14" s="128" t="s">
        <v>96</v>
      </c>
      <c r="E14" s="138">
        <f>E15+E28</f>
        <v>327279</v>
      </c>
      <c r="F14" s="138">
        <f>F15+F28</f>
        <v>396295</v>
      </c>
      <c r="G14" s="139">
        <f>G15+G28</f>
        <v>430200</v>
      </c>
      <c r="H14" s="139">
        <f>H15+H28</f>
        <v>451710</v>
      </c>
      <c r="I14" s="138">
        <f>I15+I28</f>
        <v>474270</v>
      </c>
    </row>
    <row r="15" spans="1:9" ht="18.75" thickTop="1" x14ac:dyDescent="0.25">
      <c r="A15" s="213">
        <v>3</v>
      </c>
      <c r="B15" s="214"/>
      <c r="C15" s="215"/>
      <c r="D15" s="132" t="s">
        <v>22</v>
      </c>
      <c r="E15" s="140">
        <f>E16+E20+E25</f>
        <v>321214</v>
      </c>
      <c r="F15" s="140">
        <f>F16+F20+F25</f>
        <v>394295</v>
      </c>
      <c r="G15" s="141">
        <f>G16+G20+G25</f>
        <v>427200</v>
      </c>
      <c r="H15" s="141">
        <f>H16+H20+H25</f>
        <v>448510</v>
      </c>
      <c r="I15" s="140">
        <f>I16+I20+I25</f>
        <v>470870</v>
      </c>
    </row>
    <row r="16" spans="1:9" ht="18" x14ac:dyDescent="0.25">
      <c r="A16" s="198">
        <v>31</v>
      </c>
      <c r="B16" s="199"/>
      <c r="C16" s="200"/>
      <c r="D16" s="20" t="s">
        <v>23</v>
      </c>
      <c r="E16" s="142">
        <f>E17+E18</f>
        <v>181435</v>
      </c>
      <c r="F16" s="142">
        <f>F17+F18+F19</f>
        <v>235000</v>
      </c>
      <c r="G16" s="143">
        <f>G17+G18+G19</f>
        <v>259320</v>
      </c>
      <c r="H16" s="143">
        <f>H17+H18+H19</f>
        <v>272195</v>
      </c>
      <c r="I16" s="142">
        <f>I17+I18+I19</f>
        <v>285875</v>
      </c>
    </row>
    <row r="17" spans="1:9" ht="18" x14ac:dyDescent="0.25">
      <c r="A17" s="24">
        <v>311</v>
      </c>
      <c r="B17" s="25"/>
      <c r="C17" s="26"/>
      <c r="D17" s="27" t="s">
        <v>91</v>
      </c>
      <c r="E17" s="144">
        <v>169662</v>
      </c>
      <c r="F17" s="144">
        <v>215000</v>
      </c>
      <c r="G17" s="145">
        <v>242420</v>
      </c>
      <c r="H17" s="145">
        <v>219195</v>
      </c>
      <c r="I17" s="144">
        <v>230375</v>
      </c>
    </row>
    <row r="18" spans="1:9" ht="18" x14ac:dyDescent="0.25">
      <c r="A18" s="24">
        <v>312</v>
      </c>
      <c r="B18" s="25"/>
      <c r="C18" s="26"/>
      <c r="D18" s="27" t="s">
        <v>92</v>
      </c>
      <c r="E18" s="144">
        <v>11773</v>
      </c>
      <c r="F18" s="144">
        <v>0</v>
      </c>
      <c r="G18" s="145">
        <v>13500</v>
      </c>
      <c r="H18" s="145">
        <v>14000</v>
      </c>
      <c r="I18" s="144">
        <v>14500</v>
      </c>
    </row>
    <row r="19" spans="1:9" ht="18" x14ac:dyDescent="0.25">
      <c r="A19" s="24">
        <v>313</v>
      </c>
      <c r="B19" s="25"/>
      <c r="C19" s="26"/>
      <c r="D19" s="27" t="s">
        <v>93</v>
      </c>
      <c r="E19" s="144">
        <v>0</v>
      </c>
      <c r="F19" s="144">
        <v>20000</v>
      </c>
      <c r="G19" s="145">
        <v>3400</v>
      </c>
      <c r="H19" s="145">
        <v>39000</v>
      </c>
      <c r="I19" s="144">
        <v>41000</v>
      </c>
    </row>
    <row r="20" spans="1:9" ht="18" x14ac:dyDescent="0.25">
      <c r="A20" s="198">
        <v>32</v>
      </c>
      <c r="B20" s="199"/>
      <c r="C20" s="200"/>
      <c r="D20" s="124" t="s">
        <v>33</v>
      </c>
      <c r="E20" s="142">
        <f>E21+E22+E23+E24</f>
        <v>138695</v>
      </c>
      <c r="F20" s="142">
        <f>F21+F22+F23+F24</f>
        <v>158395</v>
      </c>
      <c r="G20" s="143">
        <f>G21+G22+G23+G24</f>
        <v>166980</v>
      </c>
      <c r="H20" s="143">
        <f>H21+H22+H23+H24</f>
        <v>175365</v>
      </c>
      <c r="I20" s="142">
        <f>I21+I22+I23+I24</f>
        <v>183995</v>
      </c>
    </row>
    <row r="21" spans="1:9" ht="18" x14ac:dyDescent="0.25">
      <c r="A21" s="24">
        <v>321</v>
      </c>
      <c r="B21" s="25"/>
      <c r="C21" s="26"/>
      <c r="D21" s="28" t="s">
        <v>78</v>
      </c>
      <c r="E21" s="144">
        <v>1929</v>
      </c>
      <c r="F21" s="144">
        <v>5915</v>
      </c>
      <c r="G21" s="145">
        <v>7350</v>
      </c>
      <c r="H21" s="145">
        <v>7720</v>
      </c>
      <c r="I21" s="144">
        <v>8200</v>
      </c>
    </row>
    <row r="22" spans="1:9" ht="21" customHeight="1" x14ac:dyDescent="0.25">
      <c r="A22" s="24">
        <v>322</v>
      </c>
      <c r="B22" s="25"/>
      <c r="C22" s="26"/>
      <c r="D22" s="28" t="s">
        <v>74</v>
      </c>
      <c r="E22" s="144">
        <v>97783</v>
      </c>
      <c r="F22" s="144">
        <v>103270</v>
      </c>
      <c r="G22" s="145">
        <v>107900</v>
      </c>
      <c r="H22" s="145">
        <v>113450</v>
      </c>
      <c r="I22" s="144">
        <v>119000</v>
      </c>
    </row>
    <row r="23" spans="1:9" ht="18" x14ac:dyDescent="0.25">
      <c r="A23" s="24">
        <v>323</v>
      </c>
      <c r="B23" s="25"/>
      <c r="C23" s="26"/>
      <c r="D23" s="30" t="s">
        <v>75</v>
      </c>
      <c r="E23" s="144">
        <v>35200</v>
      </c>
      <c r="F23" s="144">
        <v>44600</v>
      </c>
      <c r="G23" s="145">
        <v>47180</v>
      </c>
      <c r="H23" s="145">
        <v>49490</v>
      </c>
      <c r="I23" s="144">
        <v>51835</v>
      </c>
    </row>
    <row r="24" spans="1:9" ht="18" x14ac:dyDescent="0.25">
      <c r="A24" s="24">
        <v>329</v>
      </c>
      <c r="B24" s="25"/>
      <c r="C24" s="26"/>
      <c r="D24" s="30" t="s">
        <v>76</v>
      </c>
      <c r="E24" s="144">
        <v>3783</v>
      </c>
      <c r="F24" s="144">
        <v>4610</v>
      </c>
      <c r="G24" s="145">
        <v>4550</v>
      </c>
      <c r="H24" s="145">
        <v>4705</v>
      </c>
      <c r="I24" s="144">
        <v>4960</v>
      </c>
    </row>
    <row r="25" spans="1:9" ht="18" x14ac:dyDescent="0.25">
      <c r="A25" s="129">
        <v>34</v>
      </c>
      <c r="B25" s="130"/>
      <c r="C25" s="131"/>
      <c r="D25" s="31" t="s">
        <v>79</v>
      </c>
      <c r="E25" s="142">
        <f>E26</f>
        <v>1084</v>
      </c>
      <c r="F25" s="142">
        <f>F26</f>
        <v>900</v>
      </c>
      <c r="G25" s="143">
        <f>G26</f>
        <v>900</v>
      </c>
      <c r="H25" s="143">
        <f>H26</f>
        <v>950</v>
      </c>
      <c r="I25" s="142">
        <f>I26</f>
        <v>1000</v>
      </c>
    </row>
    <row r="26" spans="1:9" ht="18" x14ac:dyDescent="0.25">
      <c r="A26" s="24">
        <v>343</v>
      </c>
      <c r="B26" s="25"/>
      <c r="C26" s="26"/>
      <c r="D26" s="30" t="s">
        <v>80</v>
      </c>
      <c r="E26" s="144">
        <v>1084</v>
      </c>
      <c r="F26" s="144">
        <v>900</v>
      </c>
      <c r="G26" s="145">
        <v>900</v>
      </c>
      <c r="H26" s="145">
        <v>950</v>
      </c>
      <c r="I26" s="144">
        <v>1000</v>
      </c>
    </row>
    <row r="27" spans="1:9" ht="30.75" thickBot="1" x14ac:dyDescent="0.3">
      <c r="A27" s="210" t="s">
        <v>164</v>
      </c>
      <c r="B27" s="211"/>
      <c r="C27" s="212"/>
      <c r="D27" s="127" t="s">
        <v>166</v>
      </c>
      <c r="E27" s="136"/>
      <c r="F27" s="136"/>
      <c r="G27" s="137"/>
      <c r="H27" s="137"/>
      <c r="I27" s="136"/>
    </row>
    <row r="28" spans="1:9" ht="18.75" thickTop="1" x14ac:dyDescent="0.25">
      <c r="A28" s="146">
        <v>4</v>
      </c>
      <c r="B28" s="147"/>
      <c r="C28" s="148"/>
      <c r="D28" s="149" t="s">
        <v>24</v>
      </c>
      <c r="E28" s="150">
        <f t="shared" ref="E28:H29" si="1">E29</f>
        <v>6065</v>
      </c>
      <c r="F28" s="150">
        <f t="shared" si="1"/>
        <v>2000</v>
      </c>
      <c r="G28" s="151">
        <f t="shared" si="1"/>
        <v>3000</v>
      </c>
      <c r="H28" s="151">
        <f t="shared" si="1"/>
        <v>3200</v>
      </c>
      <c r="I28" s="150">
        <f>I29</f>
        <v>3400</v>
      </c>
    </row>
    <row r="29" spans="1:9" ht="18" x14ac:dyDescent="0.25">
      <c r="A29" s="152">
        <v>42</v>
      </c>
      <c r="B29" s="153"/>
      <c r="C29" s="154"/>
      <c r="D29" s="155" t="s">
        <v>159</v>
      </c>
      <c r="E29" s="156">
        <f t="shared" si="1"/>
        <v>6065</v>
      </c>
      <c r="F29" s="156">
        <f t="shared" si="1"/>
        <v>2000</v>
      </c>
      <c r="G29" s="157">
        <f t="shared" si="1"/>
        <v>3000</v>
      </c>
      <c r="H29" s="157">
        <f t="shared" si="1"/>
        <v>3200</v>
      </c>
      <c r="I29" s="156">
        <f>I30</f>
        <v>3400</v>
      </c>
    </row>
    <row r="30" spans="1:9" ht="18.75" thickBot="1" x14ac:dyDescent="0.3">
      <c r="A30" s="24">
        <v>422</v>
      </c>
      <c r="B30" s="25"/>
      <c r="C30" s="26"/>
      <c r="D30" s="30" t="s">
        <v>84</v>
      </c>
      <c r="E30" s="144">
        <v>6065</v>
      </c>
      <c r="F30" s="144">
        <v>2000</v>
      </c>
      <c r="G30" s="145">
        <v>3000</v>
      </c>
      <c r="H30" s="145">
        <v>3200</v>
      </c>
      <c r="I30" s="144">
        <v>3400</v>
      </c>
    </row>
    <row r="31" spans="1:9" ht="20.25" thickTop="1" thickBot="1" x14ac:dyDescent="0.35">
      <c r="A31" s="201" t="s">
        <v>97</v>
      </c>
      <c r="B31" s="202"/>
      <c r="C31" s="203"/>
      <c r="D31" s="128" t="s">
        <v>160</v>
      </c>
      <c r="E31" s="138">
        <f t="shared" ref="E31:I32" si="2">E32</f>
        <v>4247</v>
      </c>
      <c r="F31" s="138">
        <f t="shared" si="2"/>
        <v>7000</v>
      </c>
      <c r="G31" s="139">
        <f t="shared" si="2"/>
        <v>2200</v>
      </c>
      <c r="H31" s="139">
        <f t="shared" si="2"/>
        <v>2310</v>
      </c>
      <c r="I31" s="138">
        <f t="shared" si="2"/>
        <v>2425</v>
      </c>
    </row>
    <row r="32" spans="1:9" ht="18.75" thickTop="1" x14ac:dyDescent="0.25">
      <c r="A32" s="198">
        <v>32</v>
      </c>
      <c r="B32" s="199"/>
      <c r="C32" s="200"/>
      <c r="D32" s="124" t="s">
        <v>33</v>
      </c>
      <c r="E32" s="142">
        <f t="shared" si="2"/>
        <v>4247</v>
      </c>
      <c r="F32" s="142">
        <f t="shared" si="2"/>
        <v>7000</v>
      </c>
      <c r="G32" s="143">
        <f t="shared" si="2"/>
        <v>2200</v>
      </c>
      <c r="H32" s="143">
        <f t="shared" si="2"/>
        <v>2310</v>
      </c>
      <c r="I32" s="142">
        <f t="shared" si="2"/>
        <v>2425</v>
      </c>
    </row>
    <row r="33" spans="1:12" ht="18" x14ac:dyDescent="0.25">
      <c r="A33" s="24">
        <v>323</v>
      </c>
      <c r="B33" s="25"/>
      <c r="C33" s="26"/>
      <c r="D33" s="27" t="s">
        <v>75</v>
      </c>
      <c r="E33" s="144">
        <v>4247</v>
      </c>
      <c r="F33" s="144">
        <v>7000</v>
      </c>
      <c r="G33" s="144">
        <v>2200</v>
      </c>
      <c r="H33" s="144">
        <v>2310</v>
      </c>
      <c r="I33" s="144">
        <v>2425</v>
      </c>
    </row>
    <row r="34" spans="1:12" x14ac:dyDescent="0.25">
      <c r="L34" s="101" t="s">
        <v>100</v>
      </c>
    </row>
  </sheetData>
  <mergeCells count="15">
    <mergeCell ref="A20:C20"/>
    <mergeCell ref="A31:C31"/>
    <mergeCell ref="A32:C32"/>
    <mergeCell ref="A1:I1"/>
    <mergeCell ref="A3:I3"/>
    <mergeCell ref="A5:C5"/>
    <mergeCell ref="A6:C6"/>
    <mergeCell ref="A7:C7"/>
    <mergeCell ref="A8:C8"/>
    <mergeCell ref="A9:C9"/>
    <mergeCell ref="A10:C10"/>
    <mergeCell ref="A14:C14"/>
    <mergeCell ref="A15:C15"/>
    <mergeCell ref="A16:C16"/>
    <mergeCell ref="A27:C27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SAŽETAK-HRK</vt:lpstr>
      <vt:lpstr>SAŽETAK-EUR</vt:lpstr>
      <vt:lpstr>Račun prihoda i rashoda-EUR</vt:lpstr>
      <vt:lpstr>Prihodi i rashodi po izvorima</vt:lpstr>
      <vt:lpstr>Rashodi prema funkcijskoj kl.</vt:lpstr>
      <vt:lpstr>Račun financiranja</vt:lpstr>
      <vt:lpstr>Račun financiranja po izvorima</vt:lpstr>
      <vt:lpstr>POSEBNI DIO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WinServer</cp:lastModifiedBy>
  <cp:lastPrinted>2023-11-06T07:05:23Z</cp:lastPrinted>
  <dcterms:created xsi:type="dcterms:W3CDTF">2022-08-12T12:51:27Z</dcterms:created>
  <dcterms:modified xsi:type="dcterms:W3CDTF">2023-11-06T07:07:28Z</dcterms:modified>
</cp:coreProperties>
</file>